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860" yWindow="170" windowWidth="9830" windowHeight="9150" tabRatio="741" activeTab="11"/>
  </bookViews>
  <sheets>
    <sheet name="8.2" sheetId="1" r:id="rId1"/>
    <sheet name="8.2.1" sheetId="2" r:id="rId2"/>
    <sheet name="8.2.2" sheetId="3" r:id="rId3"/>
    <sheet name="8.2.3" sheetId="4" r:id="rId4"/>
    <sheet name="8.2.4" sheetId="5" r:id="rId5"/>
    <sheet name="8.2.5" sheetId="6" r:id="rId6"/>
    <sheet name="8.2.6" sheetId="7" r:id="rId7"/>
    <sheet name="8.2.7" sheetId="8" r:id="rId8"/>
    <sheet name="8.2.8" sheetId="9" r:id="rId9"/>
    <sheet name="8.2.9" sheetId="10" r:id="rId10"/>
    <sheet name="8.2.10" sheetId="11" r:id="rId11"/>
    <sheet name="8.2.11" sheetId="12" r:id="rId12"/>
  </sheets>
  <externalReferences>
    <externalReference r:id="rId15"/>
    <externalReference r:id="rId16"/>
    <externalReference r:id="rId17"/>
    <externalReference r:id="rId18"/>
    <externalReference r:id="rId19"/>
    <externalReference r:id="rId20"/>
  </externalReferences>
  <definedNames>
    <definedName name="_1Àrea_d_impressió" localSheetId="10">'8.2.10'!$A$1:$L$20</definedName>
    <definedName name="AIGUA827BIS">'[5]Raw data'!#REF!</definedName>
    <definedName name="_xlnm.Print_Area" localSheetId="1">'8.2.1'!$A$1:$U$27</definedName>
    <definedName name="_xlnm.Print_Area" localSheetId="10">'8.2.10'!$A$1:$T$51</definedName>
    <definedName name="_xlnm.Print_Area" localSheetId="11">'8.2.11'!$A$1:$N$11</definedName>
    <definedName name="_xlnm.Print_Area" localSheetId="2">'8.2.2'!#REF!</definedName>
    <definedName name="_xlnm.Print_Area" localSheetId="3">'8.2.3'!$A$1:$Z$48</definedName>
    <definedName name="_xlnm.Print_Area" localSheetId="4">'8.2.4'!$A$1:$L$45</definedName>
    <definedName name="_xlnm.Print_Area" localSheetId="7">'8.2.7'!$A$1:$H$45</definedName>
    <definedName name="_xlnm.Print_Area" localSheetId="8">'8.2.8'!$A$1:$H$45</definedName>
    <definedName name="_xlnm.Print_Area" localSheetId="9">'8.2.9'!$A$1:$V$20</definedName>
    <definedName name="BISIESTO" localSheetId="1">'[5]Full anuari'!$L$4</definedName>
    <definedName name="BISIESTO" localSheetId="10">'[1]Full anuari'!$L$4</definedName>
    <definedName name="BISIESTO" localSheetId="11">'[1]Full anuari'!$L$4</definedName>
    <definedName name="BISIESTO" localSheetId="2">'[5]Full anuari'!$L$4</definedName>
    <definedName name="BISIESTO" localSheetId="3">'[5]Full anuari'!$L$4</definedName>
    <definedName name="BISIESTO" localSheetId="4">'[5]Full anuari'!$L$4</definedName>
    <definedName name="BISIESTO" localSheetId="5">'[5]Full anuari'!$L$4</definedName>
    <definedName name="BISIESTO" localSheetId="6">'[1]Full anuari'!$L$4</definedName>
    <definedName name="BISIESTO">'[1]Full anuari'!$L$4</definedName>
    <definedName name="BISIESTO.">'[5]Full anuari'!$L$4</definedName>
    <definedName name="r_anuario4" localSheetId="1">'[5]Raw data'!#REF!</definedName>
    <definedName name="r_anuario4" localSheetId="10">'[1]Raw data'!#REF!</definedName>
    <definedName name="r_anuario4" localSheetId="11">'[1]Raw data'!#REF!</definedName>
    <definedName name="r_anuario4" localSheetId="2">'[5]Raw data'!#REF!</definedName>
    <definedName name="r_anuario4" localSheetId="3">'[5]Raw data'!#REF!</definedName>
    <definedName name="r_anuario4" localSheetId="4">'[5]Raw data'!#REF!</definedName>
    <definedName name="r_anuario4" localSheetId="5">'[5]Raw data'!#REF!</definedName>
    <definedName name="r_anuario4" localSheetId="6">'[1]Raw data'!#REF!</definedName>
    <definedName name="r_anuario4">'[1]Raw data'!#REF!</definedName>
    <definedName name="TABLA_2" localSheetId="1">'[6]RawData'!$I$3:$L$101</definedName>
    <definedName name="TABLA_2" localSheetId="10">'[2]RawData'!$I$3:$L$101</definedName>
    <definedName name="TABLA_2" localSheetId="11">'[2]RawData'!$I$3:$L$101</definedName>
    <definedName name="TABLA_2" localSheetId="2">'[6]RawData'!$I$3:$L$101</definedName>
    <definedName name="TABLA_2" localSheetId="3">'[6]RawData'!$I$3:$L$101</definedName>
    <definedName name="TABLA_2" localSheetId="4">'[6]RawData'!$I$3:$L$101</definedName>
    <definedName name="TABLA_2" localSheetId="5">'[6]RawData'!$I$3:$L$101</definedName>
    <definedName name="TABLA_2" localSheetId="6">'[2]RawData'!$I$3:$L$101</definedName>
    <definedName name="TABLA_2">'[2]RawData'!$I$3:$L$101</definedName>
    <definedName name="TABLA_A" localSheetId="1">'[6]RawData'!$A$3:$H$101</definedName>
    <definedName name="TABLA_A" localSheetId="10">'[2]RawData'!$A$3:$H$101</definedName>
    <definedName name="TABLA_A" localSheetId="11">'[2]RawData'!$A$3:$H$101</definedName>
    <definedName name="TABLA_A" localSheetId="2">'[6]RawData'!$A$3:$H$101</definedName>
    <definedName name="TABLA_A" localSheetId="3">'[6]RawData'!$A$3:$H$101</definedName>
    <definedName name="TABLA_A" localSheetId="4">'[6]RawData'!$A$3:$H$101</definedName>
    <definedName name="TABLA_A" localSheetId="5">'[6]RawData'!$A$3:$H$101</definedName>
    <definedName name="TABLA_A" localSheetId="6">'[2]RawData'!$A$3:$H$101</definedName>
    <definedName name="TABLA_A">'[2]RawData'!$A$3:$H$101</definedName>
  </definedNames>
  <calcPr fullCalcOnLoad="1"/>
</workbook>
</file>

<file path=xl/sharedStrings.xml><?xml version="1.0" encoding="utf-8"?>
<sst xmlns="http://schemas.openxmlformats.org/spreadsheetml/2006/main" count="683" uniqueCount="390">
  <si>
    <t>Font:</t>
  </si>
  <si>
    <t>Anoia</t>
  </si>
  <si>
    <t>Baix Ebre</t>
  </si>
  <si>
    <t>anual</t>
  </si>
  <si>
    <t>Total</t>
  </si>
  <si>
    <t>Nota:</t>
  </si>
  <si>
    <t>Extensió</t>
  </si>
  <si>
    <t>Capacitat</t>
  </si>
  <si>
    <t>conca</t>
  </si>
  <si>
    <t>Rius i afluents</t>
  </si>
  <si>
    <t>Embassament</t>
  </si>
  <si>
    <t>Conques internes</t>
  </si>
  <si>
    <t xml:space="preserve">Muga </t>
  </si>
  <si>
    <t>Boadella</t>
  </si>
  <si>
    <t xml:space="preserve">Ter </t>
  </si>
  <si>
    <t>Sau</t>
  </si>
  <si>
    <t>Susqueda</t>
  </si>
  <si>
    <t xml:space="preserve">Llobregat </t>
  </si>
  <si>
    <t xml:space="preserve">la Baells </t>
  </si>
  <si>
    <t>Cardener</t>
  </si>
  <si>
    <t>Sant Ponç</t>
  </si>
  <si>
    <t>Llosa del Cavall</t>
  </si>
  <si>
    <t xml:space="preserve">Foix </t>
  </si>
  <si>
    <t>Foix</t>
  </si>
  <si>
    <t xml:space="preserve">Gaià </t>
  </si>
  <si>
    <t>Catllar</t>
  </si>
  <si>
    <t>:</t>
  </si>
  <si>
    <t>Riudecanyes</t>
  </si>
  <si>
    <t xml:space="preserve">Siurana </t>
  </si>
  <si>
    <t>Siurana</t>
  </si>
  <si>
    <t>Conca de l'Ebre</t>
  </si>
  <si>
    <t>Alt Ebre (1)</t>
  </si>
  <si>
    <t>Mequinensa</t>
  </si>
  <si>
    <t xml:space="preserve">Segre </t>
  </si>
  <si>
    <t>Oliana</t>
  </si>
  <si>
    <t>Rialb</t>
  </si>
  <si>
    <t>Sant Llorenç de Montgai</t>
  </si>
  <si>
    <t>Noguera P.</t>
  </si>
  <si>
    <t>Estany Tort</t>
  </si>
  <si>
    <t>Estany Saburó</t>
  </si>
  <si>
    <t>.</t>
  </si>
  <si>
    <t>Estany Mar</t>
  </si>
  <si>
    <t>Certescans</t>
  </si>
  <si>
    <t>Tremp/Talarn</t>
  </si>
  <si>
    <t>Terradets</t>
  </si>
  <si>
    <t>Camarasa</t>
  </si>
  <si>
    <t>Noguera R.</t>
  </si>
  <si>
    <t>Baserca</t>
  </si>
  <si>
    <t>Llauset</t>
  </si>
  <si>
    <t>Cavallers</t>
  </si>
  <si>
    <t>Escales</t>
  </si>
  <si>
    <t>Canelles</t>
  </si>
  <si>
    <t>Santa Anna</t>
  </si>
  <si>
    <t>Flix</t>
  </si>
  <si>
    <t>Guiamets</t>
  </si>
  <si>
    <t>Riba-roja</t>
  </si>
  <si>
    <t>Aigua embassada la primera setmana d'octubre de cada any.</t>
  </si>
  <si>
    <t>Inclou: Alt Ebre, Cinca i Noguera Ribagorçana (no Catalunya).</t>
  </si>
  <si>
    <t>Hectòmetres cúbics</t>
  </si>
  <si>
    <t>Mitjana</t>
  </si>
  <si>
    <t>Volum</t>
  </si>
  <si>
    <t>Embassaments</t>
  </si>
  <si>
    <t>hivern</t>
  </si>
  <si>
    <t>primavera</t>
  </si>
  <si>
    <t>estiu</t>
  </si>
  <si>
    <t>tardor</t>
  </si>
  <si>
    <t>màxim</t>
  </si>
  <si>
    <t>Alt Ebre</t>
  </si>
  <si>
    <t>Segre</t>
  </si>
  <si>
    <t>Sist. Capdella</t>
  </si>
  <si>
    <t>Sist. Llacs Espot</t>
  </si>
  <si>
    <t>Sist. Val d'Aran</t>
  </si>
  <si>
    <t>Mitjanes trimestrals.</t>
  </si>
  <si>
    <t>Longitud</t>
  </si>
  <si>
    <t>Estació</t>
  </si>
  <si>
    <t>(km)</t>
  </si>
  <si>
    <t xml:space="preserve">d'aforament </t>
  </si>
  <si>
    <t>Muga</t>
  </si>
  <si>
    <t>Castelló d'Empúries</t>
  </si>
  <si>
    <t>Fluvià</t>
  </si>
  <si>
    <t>Ter</t>
  </si>
  <si>
    <t>Ridaura</t>
  </si>
  <si>
    <t>Tordera</t>
  </si>
  <si>
    <t>Sant Celoni</t>
  </si>
  <si>
    <t>Besòs</t>
  </si>
  <si>
    <t>Congost</t>
  </si>
  <si>
    <t>la Garriga</t>
  </si>
  <si>
    <t>Llobregat</t>
  </si>
  <si>
    <t>Castellet de Foix</t>
  </si>
  <si>
    <t>Gaià</t>
  </si>
  <si>
    <t>Francolí</t>
  </si>
  <si>
    <t>Cornudella de Montsant</t>
  </si>
  <si>
    <t xml:space="preserve">Cabal </t>
  </si>
  <si>
    <t>d'aforament</t>
  </si>
  <si>
    <t>Santa Cristina d'Aro</t>
  </si>
  <si>
    <t>Santa Coloma de Gramenet</t>
  </si>
  <si>
    <t>La Garriga</t>
  </si>
  <si>
    <t>Castellbell i el Vilar</t>
  </si>
  <si>
    <t>Sant Sadurní d'Anoia</t>
  </si>
  <si>
    <t>Departament de Territori i Sostenibilitat. Agència Catalana de l'Aigua.</t>
  </si>
  <si>
    <t>Aigua embassada(1)</t>
  </si>
  <si>
    <t>Departament de Territori i Sostenibilitat, Agència Catalana de l'Aigua i Confederación Hidrográfica del Ebro.</t>
  </si>
  <si>
    <t>1 564</t>
  </si>
  <si>
    <t>1 628</t>
  </si>
  <si>
    <t>1 757</t>
  </si>
  <si>
    <t>8.2</t>
  </si>
  <si>
    <t>Aigua</t>
  </si>
  <si>
    <t>8.2.1</t>
  </si>
  <si>
    <t>8.2.2</t>
  </si>
  <si>
    <t>8.2.3</t>
  </si>
  <si>
    <t>8.2.4</t>
  </si>
  <si>
    <t xml:space="preserve">Tarragona </t>
  </si>
  <si>
    <t>Esponellà</t>
  </si>
  <si>
    <r>
      <t>Aigua aportada (hm</t>
    </r>
    <r>
      <rPr>
        <b/>
        <vertAlign val="superscript"/>
        <sz val="8"/>
        <rFont val="Frutiger 55 Roman"/>
        <family val="0"/>
      </rPr>
      <t>3</t>
    </r>
    <r>
      <rPr>
        <b/>
        <sz val="8"/>
        <rFont val="Frutiger 55 Roman"/>
        <family val="2"/>
      </rPr>
      <t>)</t>
    </r>
  </si>
  <si>
    <r>
      <t>(m</t>
    </r>
    <r>
      <rPr>
        <b/>
        <vertAlign val="superscript"/>
        <sz val="8"/>
        <rFont val="Frutiger 55 Roman"/>
        <family val="2"/>
      </rPr>
      <t>3</t>
    </r>
    <r>
      <rPr>
        <b/>
        <sz val="8"/>
        <rFont val="Frutiger 55 Roman"/>
        <family val="2"/>
      </rPr>
      <t>/seg)</t>
    </r>
  </si>
  <si>
    <r>
      <t>Aigua embassada (hm</t>
    </r>
    <r>
      <rPr>
        <b/>
        <vertAlign val="superscript"/>
        <sz val="9"/>
        <rFont val="Arial"/>
        <family val="2"/>
      </rPr>
      <t>3</t>
    </r>
    <r>
      <rPr>
        <b/>
        <sz val="9"/>
        <rFont val="Arial"/>
        <family val="2"/>
      </rPr>
      <t>)</t>
    </r>
  </si>
  <si>
    <r>
      <t>(hm</t>
    </r>
    <r>
      <rPr>
        <b/>
        <vertAlign val="superscript"/>
        <sz val="9"/>
        <rFont val="Arial"/>
        <family val="2"/>
      </rPr>
      <t>3</t>
    </r>
    <r>
      <rPr>
        <b/>
        <sz val="9"/>
        <rFont val="Arial"/>
        <family val="2"/>
      </rPr>
      <t>)</t>
    </r>
  </si>
  <si>
    <r>
      <t>(km</t>
    </r>
    <r>
      <rPr>
        <b/>
        <vertAlign val="superscript"/>
        <sz val="9"/>
        <rFont val="Arial"/>
        <family val="2"/>
      </rPr>
      <t>2</t>
    </r>
    <r>
      <rPr>
        <b/>
        <sz val="9"/>
        <rFont val="Arial"/>
        <family val="2"/>
      </rPr>
      <t>)</t>
    </r>
  </si>
  <si>
    <r>
      <t xml:space="preserve"> (km</t>
    </r>
    <r>
      <rPr>
        <b/>
        <vertAlign val="superscript"/>
        <sz val="8"/>
        <rFont val="Frutiger 55 Roman"/>
        <family val="0"/>
      </rPr>
      <t>2</t>
    </r>
    <r>
      <rPr>
        <b/>
        <sz val="8"/>
        <rFont val="Frutiger 55 Roman"/>
        <family val="0"/>
      </rPr>
      <t>)</t>
    </r>
  </si>
  <si>
    <t>Capdella</t>
  </si>
  <si>
    <t>Llacs Espot</t>
  </si>
  <si>
    <t>Val d'Aran</t>
  </si>
  <si>
    <t>Súria</t>
  </si>
  <si>
    <t>Masies de Roda</t>
  </si>
  <si>
    <t>Vilabella</t>
  </si>
  <si>
    <t>8.2.5</t>
  </si>
  <si>
    <t>8.2.6</t>
  </si>
  <si>
    <t>8.2.7</t>
  </si>
  <si>
    <t>8.2.8</t>
  </si>
  <si>
    <t>8.2.9</t>
  </si>
  <si>
    <t>8.2.10</t>
  </si>
  <si>
    <t>8.2.11</t>
  </si>
  <si>
    <r>
      <t>Milers de m</t>
    </r>
    <r>
      <rPr>
        <b/>
        <vertAlign val="superscript"/>
        <sz val="8"/>
        <rFont val="Arial"/>
        <family val="2"/>
      </rPr>
      <t>3</t>
    </r>
  </si>
  <si>
    <t>Fonts</t>
  </si>
  <si>
    <t>xarxa</t>
  </si>
  <si>
    <t>2002</t>
  </si>
  <si>
    <t>2003</t>
  </si>
  <si>
    <t>2004</t>
  </si>
  <si>
    <t>2005</t>
  </si>
  <si>
    <t>2006</t>
  </si>
  <si>
    <t>2007</t>
  </si>
  <si>
    <t>2008</t>
  </si>
  <si>
    <t>2009</t>
  </si>
  <si>
    <t>2010</t>
  </si>
  <si>
    <t>2011</t>
  </si>
  <si>
    <t>2012</t>
  </si>
  <si>
    <t>2013</t>
  </si>
  <si>
    <t>2014</t>
  </si>
  <si>
    <t>2015</t>
  </si>
  <si>
    <t>2016</t>
  </si>
  <si>
    <t>Alt Camp</t>
  </si>
  <si>
    <t>Alt Empordà</t>
  </si>
  <si>
    <t>Alt Penedès</t>
  </si>
  <si>
    <t>Alt Urgell</t>
  </si>
  <si>
    <t>Alta Ribagorça</t>
  </si>
  <si>
    <t>Aran</t>
  </si>
  <si>
    <t>Bages</t>
  </si>
  <si>
    <t>Baix Camp</t>
  </si>
  <si>
    <t>Baix Empordà</t>
  </si>
  <si>
    <t>Baix Llobregat</t>
  </si>
  <si>
    <t>Baix Penedès</t>
  </si>
  <si>
    <t>Barcelonès</t>
  </si>
  <si>
    <t>Berguedà</t>
  </si>
  <si>
    <t>Cerdanya</t>
  </si>
  <si>
    <t>Conca de Barberà</t>
  </si>
  <si>
    <t>Garraf</t>
  </si>
  <si>
    <t>Garrigues</t>
  </si>
  <si>
    <t>Garrotxa</t>
  </si>
  <si>
    <t>Gironès</t>
  </si>
  <si>
    <t>Maresme</t>
  </si>
  <si>
    <t>Moianès</t>
  </si>
  <si>
    <t>Montsià</t>
  </si>
  <si>
    <t>Noguera</t>
  </si>
  <si>
    <t>Osona</t>
  </si>
  <si>
    <t>Pallars Jussà</t>
  </si>
  <si>
    <t>Pallars Sobirà</t>
  </si>
  <si>
    <t>Pla d'Urgell</t>
  </si>
  <si>
    <t>Pla de l'Estany</t>
  </si>
  <si>
    <t>Priorat</t>
  </si>
  <si>
    <t>Ribera d'Ebre</t>
  </si>
  <si>
    <t>Ripollès</t>
  </si>
  <si>
    <t>Segarra</t>
  </si>
  <si>
    <t>Segrià</t>
  </si>
  <si>
    <t>Selva</t>
  </si>
  <si>
    <t>Solsonès</t>
  </si>
  <si>
    <t>Tarragonès</t>
  </si>
  <si>
    <t>Terra Alta</t>
  </si>
  <si>
    <t>Urgell</t>
  </si>
  <si>
    <t>Vallès Occidental</t>
  </si>
  <si>
    <t>Vallès Oriental</t>
  </si>
  <si>
    <t>Catalunya</t>
  </si>
  <si>
    <t>Metropolità</t>
  </si>
  <si>
    <t>Comarques Gironines</t>
  </si>
  <si>
    <t>Camp de Tarragona</t>
  </si>
  <si>
    <t>Terres de l'Ebre</t>
  </si>
  <si>
    <t>Ponent</t>
  </si>
  <si>
    <t>Comarques Centrals</t>
  </si>
  <si>
    <t>Alt Pirineu i Aran</t>
  </si>
  <si>
    <t>Penedès</t>
  </si>
  <si>
    <t xml:space="preserve">Barcelona                     </t>
  </si>
  <si>
    <t xml:space="preserve">Girona                        </t>
  </si>
  <si>
    <t xml:space="preserve">Lleida                        </t>
  </si>
  <si>
    <t xml:space="preserve">Tarragona                     </t>
  </si>
  <si>
    <t>Generalitat de Catalunya. Departament de Territori i Sostenibilitat. Agència Catalana de l'Aigua.</t>
  </si>
  <si>
    <t>Estacions de control</t>
  </si>
  <si>
    <t>Tipus de control</t>
  </si>
  <si>
    <t>elements</t>
  </si>
  <si>
    <t>substàncies</t>
  </si>
  <si>
    <t xml:space="preserve">control </t>
  </si>
  <si>
    <t>fisicoquímics</t>
  </si>
  <si>
    <t>prioritàries</t>
  </si>
  <si>
    <t>biològics</t>
  </si>
  <si>
    <t>piezomètric</t>
  </si>
  <si>
    <t>total</t>
  </si>
  <si>
    <t>Rius</t>
  </si>
  <si>
    <t>Aigües costaneres i badies</t>
  </si>
  <si>
    <t>Aigües subterrànies</t>
  </si>
  <si>
    <t xml:space="preserve">Font: </t>
  </si>
  <si>
    <t xml:space="preserve">Agència Catalana de l'Aigua. </t>
  </si>
  <si>
    <t>A partir de l'any 2007, s'inicia una nova etapa d'adaptació als requeriments establerts per la Directiva Marc de l'Aigua. El control de les aigües superficials es realitza d'acord amb el que estableix el corresponent Programa de Seguiment i Control que s'ha concretat en els mostrejos i controls que s'especifiquen en aquesta taula.</t>
  </si>
  <si>
    <t xml:space="preserve">Capacitat </t>
  </si>
  <si>
    <t>Estacions</t>
  </si>
  <si>
    <t xml:space="preserve">de tractament </t>
  </si>
  <si>
    <t>Població servida</t>
  </si>
  <si>
    <t>depuradores</t>
  </si>
  <si>
    <t>(habitants/equivalents)</t>
  </si>
  <si>
    <t>Biològica</t>
  </si>
  <si>
    <t>Llacunatge/ Tractament tou</t>
  </si>
  <si>
    <t>Tractament Primari/Pretractaments</t>
  </si>
  <si>
    <t>Total (1)</t>
  </si>
  <si>
    <t>Total 2017</t>
  </si>
  <si>
    <t>Total 2016</t>
  </si>
  <si>
    <t>Total 2015</t>
  </si>
  <si>
    <t>Total 2014</t>
  </si>
  <si>
    <t>Total 2013</t>
  </si>
  <si>
    <t>Total 2012</t>
  </si>
  <si>
    <t>Total 2011</t>
  </si>
  <si>
    <t>Total 2010</t>
  </si>
  <si>
    <t>Total 2009</t>
  </si>
  <si>
    <t>Total 2008</t>
  </si>
  <si>
    <t>Total 2007</t>
  </si>
  <si>
    <t>Total 2006</t>
  </si>
  <si>
    <t>Total 2005</t>
  </si>
  <si>
    <t>Total 2004</t>
  </si>
  <si>
    <t>Total 2003</t>
  </si>
  <si>
    <t>Total 2002</t>
  </si>
  <si>
    <t>Agència Catalana de l'Aigua.</t>
  </si>
  <si>
    <t>Només s'inclouen les depuradores públiques. Fa referència als cabals de disseny en la població servida</t>
  </si>
  <si>
    <t>Total sistemes de sanejament.</t>
  </si>
  <si>
    <t>Depuradores en servei</t>
  </si>
  <si>
    <t>Depuradores analitzades *</t>
  </si>
  <si>
    <t>Cabal tractat (1.000 m3/dia)</t>
  </si>
  <si>
    <t>Cabal tractat hm3/any</t>
  </si>
  <si>
    <t>Rendiment mitjà d'eliminació (%)</t>
  </si>
  <si>
    <t>matèria en suspensió</t>
  </si>
  <si>
    <t>demanda bioquímica d'oxigen</t>
  </si>
  <si>
    <t>demanda química d'oxigen</t>
  </si>
  <si>
    <t>Només s'hi inclouen les depuradores públiques.</t>
  </si>
  <si>
    <t>Fang generat (matèria fresca)</t>
  </si>
  <si>
    <t>Fang generat (tones)</t>
  </si>
  <si>
    <t>Resta plantes</t>
  </si>
  <si>
    <t>Prat</t>
  </si>
  <si>
    <t>TOTAL GENERAT</t>
  </si>
  <si>
    <t xml:space="preserve">Tractament del fang (matèria fresca)  </t>
  </si>
  <si>
    <t>Tractament del fang</t>
  </si>
  <si>
    <t>Compostatge ACA</t>
  </si>
  <si>
    <t>Compostatge extern</t>
  </si>
  <si>
    <t>Compostatge</t>
  </si>
  <si>
    <t>Assecatge tèrmic</t>
  </si>
  <si>
    <t>Altres Tractaments*</t>
  </si>
  <si>
    <t>Digestió sense posttractament</t>
  </si>
  <si>
    <t>TOTAL FANG TRACTAT</t>
  </si>
  <si>
    <t>*Compostatge gris, tractament especial, llacunatges, valorització anaeròbia</t>
  </si>
  <si>
    <t>Fang eliminat (matèria fresca) segons destinació</t>
  </si>
  <si>
    <t>Fang eliminat segons destinació</t>
  </si>
  <si>
    <t>Agricultura i jardineria</t>
  </si>
  <si>
    <t>Restauració de pedreres</t>
  </si>
  <si>
    <t>-</t>
  </si>
  <si>
    <t>Dipòsit controlat</t>
  </si>
  <si>
    <t>Altres</t>
  </si>
  <si>
    <t>Emissari</t>
  </si>
  <si>
    <t>Valorització energètica (cimentera)</t>
  </si>
  <si>
    <t>TOTAL FANG ELIMINAT</t>
  </si>
  <si>
    <t>Font: Generalitat de Catalunya. Departament de Territori i Sostenibilitat. Agència Catalana de l'Aigua.</t>
  </si>
  <si>
    <t>Tractament dels biosòlids  (tones de matèria seca)</t>
  </si>
  <si>
    <t>t MS/any</t>
  </si>
  <si>
    <t>%</t>
  </si>
  <si>
    <t>Compostatges ACA</t>
  </si>
  <si>
    <t>Compostatges externs</t>
  </si>
  <si>
    <t>Tractament d'assecatges tèrmics</t>
  </si>
  <si>
    <t>Compostatge gris</t>
  </si>
  <si>
    <t>Valorització amb procés anaerobi + compostatge</t>
  </si>
  <si>
    <t>Tractat</t>
  </si>
  <si>
    <t>No Tractat</t>
  </si>
  <si>
    <t>Total generat</t>
  </si>
  <si>
    <t>Xarxa de control</t>
  </si>
  <si>
    <t>Localització</t>
  </si>
  <si>
    <t>Punts de control
2009</t>
  </si>
  <si>
    <t>Punts de control
2011</t>
  </si>
  <si>
    <t>Punts de control 2012</t>
  </si>
  <si>
    <t>Punts de control 2013</t>
  </si>
  <si>
    <t>Punts de control 2014</t>
  </si>
  <si>
    <t>Punts de control 2015</t>
  </si>
  <si>
    <t>Punts de control 2016</t>
  </si>
  <si>
    <t>Punts de control 2017</t>
  </si>
  <si>
    <t>Freqüencia de mostreig</t>
  </si>
  <si>
    <t>QUALITAT</t>
  </si>
  <si>
    <t>Vigilància</t>
  </si>
  <si>
    <t>Mases d'aigua subterrània</t>
  </si>
  <si>
    <t>Operativa Salinitat</t>
  </si>
  <si>
    <t>Mases d'aigua subterrània en risc
costaneres</t>
  </si>
  <si>
    <t>Directiva Nitrats</t>
  </si>
  <si>
    <t>Zones declarades vulnerables a la contaminacio per nitrats d'origen agrari</t>
  </si>
  <si>
    <t>Operativa Plaguicides</t>
  </si>
  <si>
    <t>Masses d'aigua subterrània en risc amb pressió agrícola elevada</t>
  </si>
  <si>
    <t>Operativa Episodis de contaminació</t>
  </si>
  <si>
    <t>Masses d'aigua subterrània en risc amb pressió industrial elevada</t>
  </si>
  <si>
    <t>QUANTITAT</t>
  </si>
  <si>
    <t>Xarxa de piezometria</t>
  </si>
  <si>
    <t>Font: Generalitat de Catalunya. Departament de Territori i Sostenibilitat. Agència Catalana de l'Aigua</t>
  </si>
  <si>
    <t>2017</t>
  </si>
  <si>
    <t>pròpies</t>
  </si>
  <si>
    <t>Total 2018</t>
  </si>
  <si>
    <t>Punts de control 2018</t>
  </si>
  <si>
    <t>Tarragona</t>
  </si>
  <si>
    <t>Certescan</t>
  </si>
  <si>
    <r>
      <t>Estacions depuradores</t>
    </r>
    <r>
      <rPr>
        <sz val="11"/>
        <rFont val="Arial"/>
        <family val="2"/>
      </rPr>
      <t xml:space="preserve">, fangs generats a Catalunya en tones de matèria seca (t MS). </t>
    </r>
  </si>
  <si>
    <t>Llacunatges sense posttractament</t>
  </si>
  <si>
    <t>Zones humides</t>
  </si>
  <si>
    <t>Estanys</t>
  </si>
  <si>
    <t>anual/trimestral</t>
  </si>
  <si>
    <t>mensual/semestral</t>
  </si>
  <si>
    <t>bona</t>
  </si>
  <si>
    <t>suficient</t>
  </si>
  <si>
    <t>insuficient</t>
  </si>
  <si>
    <t>no classificada</t>
  </si>
  <si>
    <t>Nombre de</t>
  </si>
  <si>
    <t>municipis</t>
  </si>
  <si>
    <t>Zones de bany litorals</t>
  </si>
  <si>
    <t>0 </t>
  </si>
  <si>
    <t>Barcelona</t>
  </si>
  <si>
    <t>Girona</t>
  </si>
  <si>
    <t>Zones de bany interiors (rius, embassaments i llacs)</t>
  </si>
  <si>
    <t>0  </t>
  </si>
  <si>
    <t>Pallars Sobrirà</t>
  </si>
  <si>
    <t>Lleida</t>
  </si>
  <si>
    <t xml:space="preserve">     Classificació de les zones de bany (1)</t>
  </si>
  <si>
    <t xml:space="preserve"> Zones de bany</t>
  </si>
  <si>
    <t>excel·lent</t>
  </si>
  <si>
    <t xml:space="preserve">  0 </t>
  </si>
  <si>
    <t xml:space="preserve">   0 </t>
  </si>
  <si>
    <t xml:space="preserve">  0  </t>
  </si>
  <si>
    <t>Sistemes fluvials. Aportació anual, 2005-2019</t>
  </si>
  <si>
    <t>8.2.2 Sistemes fluvials. Aportació mitjana per temporades, 2019</t>
  </si>
  <si>
    <t xml:space="preserve"> Cabal mitjà</t>
  </si>
  <si>
    <t xml:space="preserve">Castellet i la Gornal </t>
  </si>
  <si>
    <t>Sistemes fluvials. Aportació mitjana per temporades, 2019</t>
  </si>
  <si>
    <t>8.2.3 Embassaments. Volum d'aigua, 2005-2019</t>
  </si>
  <si>
    <t>Embassaments . Volum d'aigua, 2005-2019</t>
  </si>
  <si>
    <t>8.2.4 Embassaments. Volum d'aigua per temporades, 2019</t>
  </si>
  <si>
    <t>Embassaments. Volum d'aigua per temporades, 2019</t>
  </si>
  <si>
    <t xml:space="preserve">Facturació declarada per les entitats subministradores d'aigua. </t>
  </si>
  <si>
    <t>2018</t>
  </si>
  <si>
    <t>Consum domèstic         2019</t>
  </si>
  <si>
    <t>Consum indústria i serveis        2019</t>
  </si>
  <si>
    <r>
      <t xml:space="preserve">8.2.5 Consum d'aigua. Facturació </t>
    </r>
    <r>
      <rPr>
        <b/>
        <vertAlign val="superscript"/>
        <sz val="11"/>
        <rFont val="Arial"/>
        <family val="2"/>
      </rPr>
      <t xml:space="preserve">(1) </t>
    </r>
    <r>
      <rPr>
        <b/>
        <sz val="11"/>
        <rFont val="Arial"/>
        <family val="2"/>
      </rPr>
      <t>per comarques, àmbits i províncies, 2008-2019</t>
    </r>
  </si>
  <si>
    <t>TOTAL           2019</t>
  </si>
  <si>
    <t>Consum d'aigua . Facturació per comarques, àmbits i províncies, 2008- 2019</t>
  </si>
  <si>
    <t xml:space="preserve"> 0 </t>
  </si>
  <si>
    <t>8.2.7 Qualitat de les aigües de bany a l'estiu per comarques i províncies, 2019</t>
  </si>
  <si>
    <t>Font:Agència Catalana de l'Aigua.</t>
  </si>
  <si>
    <t>(1) Directiva 2006/7/CE sobre la gestió de la qualitat de les aigües de bany.</t>
  </si>
  <si>
    <t>Nota: Al 2019 els resultats de les classificacions de la qualitat de les aigües de bany s'han obtingut per zones de bany (254 costaneres i 14 interiors).</t>
  </si>
  <si>
    <t>Qualitat de les aigües de bany a l'estiu per comarques i províncies, 2019</t>
  </si>
  <si>
    <t>Total 2019</t>
  </si>
  <si>
    <t>8.2.8  Estacions depuradores d'aigües residuals per tipus, 2019</t>
  </si>
  <si>
    <t>Dades a 31/12/2019</t>
  </si>
  <si>
    <t>(1.000 m3/dia)</t>
  </si>
  <si>
    <t>Estacions depuradores d'aigües residuals per tipus, 2019</t>
  </si>
  <si>
    <t>*Hi ha sistemes que no s'han analitzat perquè han entrat a finals d'any, o perquè no ha estat possible agafar-ne una mostra perquè es tracta d'instal·lacions tipus fossa sèptica o infiltració, o bé perquè són plantes amb un funcionament estacional.</t>
  </si>
  <si>
    <t>8.2.9 Estacions depuradores d'aigües residuals. Rendiments globals, 2002- 2019</t>
  </si>
  <si>
    <t>Estacions depuradores d'aigües residuals . Rendiments globals, 2002-2019</t>
  </si>
  <si>
    <r>
      <t>8.2.1 Sistemes fluvials. Aportació anual</t>
    </r>
    <r>
      <rPr>
        <b/>
        <vertAlign val="superscript"/>
        <sz val="11"/>
        <rFont val="Arial"/>
        <family val="2"/>
      </rPr>
      <t xml:space="preserve">  </t>
    </r>
    <r>
      <rPr>
        <b/>
        <sz val="11"/>
        <rFont val="Arial"/>
        <family val="2"/>
      </rPr>
      <t>2005- 2019</t>
    </r>
  </si>
  <si>
    <t>8.2.10 Generació, evolució del tractament i destinació dels fangs generats a les depuradores, 2001-2019</t>
  </si>
  <si>
    <t>Generació, evolució del tractament i destinació dels fangs generats a les depuradores, 2001-2019</t>
  </si>
  <si>
    <t>Punts de control 2019</t>
  </si>
  <si>
    <t>8.2.11 Xarxes de control de qualitat i quantitat d'aigües subterrànies, 2009-2019</t>
  </si>
  <si>
    <t>8.2.6 Controls efectuats en aigües continentals (superficials i subterrànies) i costaneres 2019</t>
  </si>
  <si>
    <t>Controls efectuats en aigües continentals (superficials i subterrànies) i costaneres 2019</t>
  </si>
  <si>
    <t>Aigua subterrànea: Xarxes de control de qualitat i quantitat d'aigües subterrànies, 2009- 2019</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</si>
</sst>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00;;\-"/>
    <numFmt numFmtId="165" formatCode="#\ ##0.00"/>
    <numFmt numFmtId="166" formatCode="#\ ##0.0;;\-"/>
    <numFmt numFmtId="167" formatCode="0.0"/>
    <numFmt numFmtId="168" formatCode="&quot;Sí&quot;;&quot;Sí&quot;;&quot;No&quot;"/>
    <numFmt numFmtId="169" formatCode="&quot;Cert&quot;;&quot;Cert&quot;;&quot;Fals&quot;"/>
    <numFmt numFmtId="170" formatCode="&quot;Activat&quot;;&quot;Activat&quot;;&quot;Desactivat&quot;"/>
    <numFmt numFmtId="171" formatCode="[$€-2]\ #.##000_);[Red]\([$€-2]\ #.##000\)"/>
    <numFmt numFmtId="172" formatCode="#\ ###\ ###;;\-"/>
    <numFmt numFmtId="173" formatCode="#\ ##0.000"/>
    <numFmt numFmtId="174" formatCode="###0"/>
    <numFmt numFmtId="175" formatCode="#\ ###\ ###.00"/>
    <numFmt numFmtId="176" formatCode="#\ ###\ ###;\-#\ ###\ ###;\-"/>
    <numFmt numFmtId="177" formatCode="#\ ###\ ###\ ###;;\-"/>
    <numFmt numFmtId="178" formatCode="####"/>
    <numFmt numFmtId="179" formatCode="#\ ###;;\-"/>
    <numFmt numFmtId="180" formatCode="\1\900"/>
    <numFmt numFmtId="181" formatCode="#\ ###\ ;;\-"/>
    <numFmt numFmtId="182" formatCode="#\ ##0.0;\-#\ ##0.0;\-"/>
    <numFmt numFmtId="183" formatCode="#\ ###\ ###.0;;\-"/>
    <numFmt numFmtId="184" formatCode="#\ ##0.0"/>
    <numFmt numFmtId="185" formatCode="#\ ###\ ###;\-#\ ###\ ###;\-0.0;\-"/>
    <numFmt numFmtId="186" formatCode="#\ ###;\-#\ ###;\-"/>
    <numFmt numFmtId="187" formatCode="#\ ###;\-#\ ###;;\-"/>
    <numFmt numFmtId="188" formatCode="#\ ##0"/>
    <numFmt numFmtId="189" formatCode="#\ ###\ ###\ ###"/>
    <numFmt numFmtId="190" formatCode="#\ ###"/>
    <numFmt numFmtId="191" formatCode="\-"/>
    <numFmt numFmtId="192" formatCode="_-* #,##0.00\ [$€]_-;\-* #,##0.00\ [$€]_-;_-* &quot;-&quot;??\ [$€]_-;_-@_-"/>
    <numFmt numFmtId="193" formatCode="_-* #,##0\ _P_t_s_-;\-* #,##0\ _P_t_s_-;_-* &quot;-&quot;\ _P_t_s_-;_-@_-"/>
    <numFmt numFmtId="194" formatCode="General_)"/>
    <numFmt numFmtId="195" formatCode="#,##0.0"/>
    <numFmt numFmtId="196" formatCode="0.000"/>
    <numFmt numFmtId="197" formatCode="0.0%"/>
    <numFmt numFmtId="198" formatCode="[$-403]dddd\,\ d\ mmmm\ &quot;de&quot;\ yyyy"/>
  </numFmts>
  <fonts count="95">
    <font>
      <sz val="10"/>
      <name val="Arial"/>
      <family val="0"/>
    </font>
    <font>
      <b/>
      <sz val="11"/>
      <name val="Frutiger 55 Roman"/>
      <family val="2"/>
    </font>
    <font>
      <b/>
      <sz val="9"/>
      <name val="Frutiger 55 Roman"/>
      <family val="2"/>
    </font>
    <font>
      <sz val="9"/>
      <name val="Frutiger 55 Roman"/>
      <family val="2"/>
    </font>
    <font>
      <sz val="7"/>
      <name val="Frutiger 55 Roman"/>
      <family val="2"/>
    </font>
    <font>
      <b/>
      <sz val="7"/>
      <name val="Frutiger 55 Roman"/>
      <family val="2"/>
    </font>
    <font>
      <sz val="6"/>
      <name val="Frutiger 55 Roman"/>
      <family val="2"/>
    </font>
    <font>
      <sz val="11"/>
      <color indexed="8"/>
      <name val="Calibri"/>
      <family val="2"/>
    </font>
    <font>
      <sz val="8"/>
      <name val="Arial"/>
      <family val="2"/>
    </font>
    <font>
      <b/>
      <sz val="24"/>
      <name val="Frutiger 55 Roman"/>
      <family val="2"/>
    </font>
    <font>
      <sz val="10"/>
      <name val="Frutiger 55 Roman"/>
      <family val="2"/>
    </font>
    <font>
      <i/>
      <sz val="6"/>
      <name val="Frutiger 55 Roman"/>
      <family val="2"/>
    </font>
    <font>
      <b/>
      <sz val="6"/>
      <name val="Frutiger 55 Roman"/>
      <family val="2"/>
    </font>
    <font>
      <b/>
      <sz val="10"/>
      <name val="Frutiger 55 Roman"/>
      <family val="2"/>
    </font>
    <font>
      <b/>
      <sz val="10"/>
      <name val="Geneva"/>
      <family val="0"/>
    </font>
    <font>
      <sz val="7"/>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4"/>
      <name val="Arial"/>
      <family val="2"/>
    </font>
    <font>
      <b/>
      <sz val="11"/>
      <name val="Arial"/>
      <family val="2"/>
    </font>
    <font>
      <sz val="12"/>
      <name val="Arial"/>
      <family val="2"/>
    </font>
    <font>
      <sz val="9"/>
      <name val="R Frutiger Roman"/>
      <family val="0"/>
    </font>
    <font>
      <sz val="10"/>
      <color indexed="10"/>
      <name val="Arial"/>
      <family val="2"/>
    </font>
    <font>
      <sz val="9"/>
      <name val="Arial"/>
      <family val="2"/>
    </font>
    <font>
      <b/>
      <vertAlign val="superscript"/>
      <sz val="11"/>
      <name val="Arial"/>
      <family val="2"/>
    </font>
    <font>
      <b/>
      <sz val="9"/>
      <name val="Arial"/>
      <family val="2"/>
    </font>
    <font>
      <i/>
      <sz val="8"/>
      <name val="Frutiger 55 Roman"/>
      <family val="2"/>
    </font>
    <font>
      <sz val="8"/>
      <name val="Frutiger 55 Roman"/>
      <family val="2"/>
    </font>
    <font>
      <b/>
      <sz val="8"/>
      <name val="Frutiger 55 Roman"/>
      <family val="2"/>
    </font>
    <font>
      <b/>
      <sz val="8"/>
      <name val="Arial"/>
      <family val="2"/>
    </font>
    <font>
      <i/>
      <sz val="8"/>
      <name val="Arial"/>
      <family val="2"/>
    </font>
    <font>
      <b/>
      <vertAlign val="superscript"/>
      <sz val="8"/>
      <name val="Frutiger 55 Roman"/>
      <family val="0"/>
    </font>
    <font>
      <b/>
      <vertAlign val="superscript"/>
      <sz val="9"/>
      <name val="Arial"/>
      <family val="2"/>
    </font>
    <font>
      <i/>
      <sz val="7"/>
      <name val="Frutiger 55 Roman"/>
      <family val="0"/>
    </font>
    <font>
      <b/>
      <vertAlign val="superscript"/>
      <sz val="8"/>
      <name val="Arial"/>
      <family val="2"/>
    </font>
    <font>
      <sz val="7"/>
      <color indexed="8"/>
      <name val="Frutiger 55 Roman"/>
      <family val="2"/>
    </font>
    <font>
      <b/>
      <sz val="10"/>
      <name val="Arial"/>
      <family val="2"/>
    </font>
    <font>
      <i/>
      <sz val="9"/>
      <name val="Frutiger 55 Roman"/>
      <family val="0"/>
    </font>
    <font>
      <b/>
      <i/>
      <sz val="7"/>
      <name val="Frutiger 55 Roman"/>
      <family val="0"/>
    </font>
    <font>
      <sz val="10"/>
      <color indexed="55"/>
      <name val="Arial"/>
      <family val="2"/>
    </font>
    <font>
      <b/>
      <sz val="9"/>
      <color indexed="55"/>
      <name val="Arial"/>
      <family val="2"/>
    </font>
    <font>
      <sz val="8"/>
      <name val="MS Sans Serif"/>
      <family val="2"/>
    </font>
    <font>
      <sz val="8"/>
      <color indexed="55"/>
      <name val="MS Sans Serif"/>
      <family val="2"/>
    </font>
    <font>
      <i/>
      <sz val="9"/>
      <name val="Arial"/>
      <family val="2"/>
    </font>
    <font>
      <sz val="11"/>
      <name val="Arial"/>
      <family val="2"/>
    </font>
    <font>
      <b/>
      <sz val="18"/>
      <name val="Arial"/>
      <family val="2"/>
    </font>
    <font>
      <i/>
      <sz val="10"/>
      <name val="Arial"/>
      <family val="2"/>
    </font>
    <font>
      <sz val="7"/>
      <name val="Tahoma"/>
      <family val="2"/>
    </font>
    <font>
      <sz val="11"/>
      <color indexed="62"/>
      <name val="Calibri"/>
      <family val="2"/>
    </font>
    <font>
      <sz val="11"/>
      <color indexed="60"/>
      <name val="Calibri"/>
      <family val="2"/>
    </font>
    <font>
      <b/>
      <sz val="11"/>
      <color indexed="8"/>
      <name val="Calibri"/>
      <family val="2"/>
    </font>
    <font>
      <sz val="8"/>
      <color indexed="8"/>
      <name val="Frutiger 55 Roman"/>
      <family val="2"/>
    </font>
    <font>
      <sz val="9"/>
      <color indexed="10"/>
      <name val="Frutiger 55 Roman"/>
      <family val="2"/>
    </font>
    <font>
      <b/>
      <sz val="7"/>
      <color indexed="10"/>
      <name val="Frutiger 55 Roman"/>
      <family val="2"/>
    </font>
    <font>
      <b/>
      <sz val="8"/>
      <color indexed="10"/>
      <name val="Frutiger 55 Roman"/>
      <family val="2"/>
    </font>
    <font>
      <sz val="7"/>
      <color indexed="10"/>
      <name val="Frutiger 55 Roman"/>
      <family val="2"/>
    </font>
    <font>
      <sz val="6"/>
      <color indexed="10"/>
      <name val="Frutiger 55 Roman"/>
      <family val="2"/>
    </font>
    <font>
      <b/>
      <sz val="10"/>
      <color indexed="10"/>
      <name val="Arial"/>
      <family val="2"/>
    </font>
    <font>
      <b/>
      <sz val="10"/>
      <color indexed="10"/>
      <name val="Geneva"/>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Frutiger 55 Roman"/>
      <family val="2"/>
    </font>
    <font>
      <sz val="9"/>
      <color rgb="FFFF0000"/>
      <name val="Frutiger 55 Roman"/>
      <family val="2"/>
    </font>
    <font>
      <b/>
      <sz val="7"/>
      <color rgb="FFFF0000"/>
      <name val="Frutiger 55 Roman"/>
      <family val="2"/>
    </font>
    <font>
      <b/>
      <sz val="8"/>
      <color rgb="FFFF0000"/>
      <name val="Frutiger 55 Roman"/>
      <family val="2"/>
    </font>
    <font>
      <sz val="7"/>
      <color rgb="FFFF0000"/>
      <name val="Frutiger 55 Roman"/>
      <family val="2"/>
    </font>
    <font>
      <sz val="6"/>
      <color rgb="FFFF0000"/>
      <name val="Frutiger 55 Roman"/>
      <family val="2"/>
    </font>
    <font>
      <b/>
      <sz val="10"/>
      <color rgb="FFFF0000"/>
      <name val="Arial"/>
      <family val="2"/>
    </font>
    <font>
      <b/>
      <sz val="10"/>
      <color rgb="FFFF0000"/>
      <name val="Geneva"/>
      <family val="0"/>
    </font>
  </fonts>
  <fills count="6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4" tint="-0.24997000396251678"/>
        <bgColor indexed="64"/>
      </patternFill>
    </fill>
    <fill>
      <patternFill patternType="solid">
        <fgColor theme="3" tint="0.39998000860214233"/>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top style="thin"/>
      <bottom/>
    </border>
    <border>
      <left>
        <color indexed="63"/>
      </left>
      <right style="thin"/>
      <top>
        <color indexed="63"/>
      </top>
      <bottom>
        <color indexed="63"/>
      </bottom>
    </border>
    <border>
      <left>
        <color indexed="63"/>
      </left>
      <right>
        <color indexed="63"/>
      </right>
      <top>
        <color indexed="63"/>
      </top>
      <bottom style="hair"/>
    </border>
    <border>
      <left/>
      <right/>
      <top style="thin"/>
      <bottom style="thin"/>
    </border>
    <border>
      <left style="medium"/>
      <right style="medium"/>
      <top style="medium"/>
      <bottom style="thin"/>
    </border>
    <border>
      <left style="medium"/>
      <right/>
      <top style="medium"/>
      <bottom style="medium"/>
    </border>
    <border>
      <left/>
      <right style="medium"/>
      <top style="medium"/>
      <bottom style="thin"/>
    </border>
    <border>
      <left style="medium"/>
      <right style="medium"/>
      <top style="thin"/>
      <bottom style="medium"/>
    </border>
    <border>
      <left/>
      <right style="medium"/>
      <top style="thin"/>
      <bottom style="medium"/>
    </border>
    <border>
      <left style="medium"/>
      <right>
        <color indexed="63"/>
      </right>
      <top>
        <color indexed="63"/>
      </top>
      <bottom style="thin"/>
    </border>
    <border>
      <left style="medium"/>
      <right/>
      <top style="thin"/>
      <bottom style="thin"/>
    </border>
    <border>
      <left style="medium"/>
      <right>
        <color indexed="63"/>
      </right>
      <top/>
      <bottom/>
    </border>
    <border>
      <left style="medium"/>
      <right/>
      <top style="thin"/>
      <bottom style="mediu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medium"/>
      <top style="medium"/>
      <bottom/>
    </border>
    <border>
      <left/>
      <right style="medium"/>
      <top style="medium"/>
      <bottom style="medium"/>
    </border>
    <border>
      <left style="medium"/>
      <right style="medium"/>
      <top style="thin"/>
      <bottom style="thin"/>
    </border>
    <border>
      <left>
        <color indexed="63"/>
      </left>
      <right>
        <color indexed="63"/>
      </right>
      <top style="hair"/>
      <bottom style="thin"/>
    </border>
    <border>
      <left style="medium"/>
      <right style="medium"/>
      <top>
        <color indexed="63"/>
      </top>
      <bottom>
        <color indexed="63"/>
      </bottom>
    </border>
    <border>
      <left style="medium"/>
      <right style="medium"/>
      <top>
        <color indexed="63"/>
      </top>
      <bottom style="medium"/>
    </border>
    <border>
      <left style="medium"/>
      <right style="medium"/>
      <top style="thin"/>
      <bottom/>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11"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16" fillId="3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31" borderId="0" applyNumberFormat="0" applyBorder="0" applyAlignment="0" applyProtection="0"/>
    <xf numFmtId="0" fontId="16" fillId="32" borderId="0" applyNumberFormat="0" applyBorder="0" applyAlignment="0" applyProtection="0"/>
    <xf numFmtId="0" fontId="16" fillId="33" borderId="0" applyNumberFormat="0" applyBorder="0" applyAlignment="0" applyProtection="0"/>
    <xf numFmtId="2" fontId="32" fillId="0" borderId="0">
      <alignment/>
      <protection/>
    </xf>
    <xf numFmtId="0" fontId="72" fillId="34" borderId="0" applyNumberFormat="0" applyBorder="0" applyAlignment="0" applyProtection="0"/>
    <xf numFmtId="0" fontId="17" fillId="10" borderId="0" applyNumberFormat="0" applyBorder="0" applyAlignment="0" applyProtection="0"/>
    <xf numFmtId="0" fontId="73" fillId="35" borderId="1" applyNumberFormat="0" applyAlignment="0" applyProtection="0"/>
    <xf numFmtId="0" fontId="18" fillId="36" borderId="2" applyNumberFormat="0" applyAlignment="0" applyProtection="0"/>
    <xf numFmtId="0" fontId="74" fillId="37" borderId="3" applyNumberFormat="0" applyAlignment="0" applyProtection="0"/>
    <xf numFmtId="0" fontId="75" fillId="0" borderId="4" applyNumberFormat="0" applyFill="0" applyAlignment="0" applyProtection="0"/>
    <xf numFmtId="0" fontId="19" fillId="38" borderId="5" applyNumberFormat="0" applyAlignment="0" applyProtection="0"/>
    <xf numFmtId="0" fontId="20" fillId="0" borderId="6" applyNumberFormat="0" applyFill="0" applyAlignment="0" applyProtection="0"/>
    <xf numFmtId="0" fontId="7" fillId="8" borderId="0" applyNumberFormat="0" applyBorder="0" applyAlignment="0" applyProtection="0"/>
    <xf numFmtId="0" fontId="71" fillId="39" borderId="0" applyNumberFormat="0" applyBorder="0" applyAlignment="0" applyProtection="0"/>
    <xf numFmtId="0" fontId="71" fillId="40" borderId="0" applyNumberFormat="0" applyBorder="0" applyAlignment="0" applyProtection="0"/>
    <xf numFmtId="0" fontId="71" fillId="41" borderId="0" applyNumberFormat="0" applyBorder="0" applyAlignment="0" applyProtection="0"/>
    <xf numFmtId="0" fontId="71" fillId="42" borderId="0" applyNumberFormat="0" applyBorder="0" applyAlignment="0" applyProtection="0"/>
    <xf numFmtId="0" fontId="71" fillId="43" borderId="0" applyNumberFormat="0" applyBorder="0" applyAlignment="0" applyProtection="0"/>
    <xf numFmtId="0" fontId="71" fillId="44" borderId="0" applyNumberFormat="0" applyBorder="0" applyAlignment="0" applyProtection="0"/>
    <xf numFmtId="0" fontId="28" fillId="0" borderId="0" applyNumberFormat="0" applyFill="0" applyBorder="0" applyAlignment="0" applyProtection="0"/>
    <xf numFmtId="0" fontId="16" fillId="45" borderId="0" applyNumberFormat="0" applyBorder="0" applyAlignment="0" applyProtection="0"/>
    <xf numFmtId="0" fontId="16" fillId="46" borderId="0" applyNumberFormat="0" applyBorder="0" applyAlignment="0" applyProtection="0"/>
    <xf numFmtId="0" fontId="16" fillId="47" borderId="0" applyNumberFormat="0" applyBorder="0" applyAlignment="0" applyProtection="0"/>
    <xf numFmtId="0" fontId="16" fillId="31" borderId="0" applyNumberFormat="0" applyBorder="0" applyAlignment="0" applyProtection="0"/>
    <xf numFmtId="0" fontId="16" fillId="32" borderId="0" applyNumberFormat="0" applyBorder="0" applyAlignment="0" applyProtection="0"/>
    <xf numFmtId="0" fontId="16" fillId="48" borderId="0" applyNumberFormat="0" applyBorder="0" applyAlignment="0" applyProtection="0"/>
    <xf numFmtId="0" fontId="76" fillId="49" borderId="1" applyNumberFormat="0" applyAlignment="0" applyProtection="0"/>
    <xf numFmtId="192" fontId="0" fillId="0" borderId="0" applyFont="0" applyFill="0" applyBorder="0" applyAlignment="0" applyProtection="0"/>
    <xf numFmtId="0" fontId="77" fillId="50" borderId="0" applyNumberFormat="0" applyBorder="0" applyAlignment="0" applyProtection="0"/>
    <xf numFmtId="0" fontId="21" fillId="9" borderId="0" applyNumberFormat="0" applyBorder="0" applyAlignment="0" applyProtection="0"/>
    <xf numFmtId="0" fontId="7" fillId="9" borderId="0" applyNumberFormat="0" applyBorder="0" applyAlignment="0" applyProtection="0"/>
    <xf numFmtId="193" fontId="0"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8" fillId="5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0" borderId="0">
      <alignment/>
      <protection/>
    </xf>
    <xf numFmtId="0" fontId="0" fillId="52" borderId="7" applyNumberFormat="0" applyFont="0" applyAlignment="0" applyProtection="0"/>
    <xf numFmtId="0" fontId="0" fillId="53" borderId="8" applyNumberFormat="0" applyFont="0" applyAlignment="0" applyProtection="0"/>
    <xf numFmtId="0" fontId="7" fillId="12" borderId="0" applyNumberFormat="0" applyBorder="0" applyAlignment="0" applyProtection="0"/>
    <xf numFmtId="0" fontId="79" fillId="35" borderId="9" applyNumberFormat="0" applyAlignment="0" applyProtection="0"/>
    <xf numFmtId="0" fontId="22" fillId="36" borderId="10" applyNumberForma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82" fillId="0" borderId="0" applyNumberFormat="0" applyFill="0" applyBorder="0" applyAlignment="0" applyProtection="0"/>
    <xf numFmtId="0" fontId="83" fillId="0" borderId="11" applyNumberFormat="0" applyFill="0" applyAlignment="0" applyProtection="0"/>
    <xf numFmtId="0" fontId="84" fillId="0" borderId="12" applyNumberFormat="0" applyFill="0" applyAlignment="0" applyProtection="0"/>
    <xf numFmtId="0" fontId="85" fillId="0" borderId="13" applyNumberFormat="0" applyFill="0" applyAlignment="0" applyProtection="0"/>
    <xf numFmtId="0" fontId="85" fillId="0" borderId="0" applyNumberFormat="0" applyFill="0" applyBorder="0" applyAlignment="0" applyProtection="0"/>
    <xf numFmtId="0" fontId="25" fillId="0" borderId="0" applyNumberFormat="0" applyFill="0" applyBorder="0" applyAlignment="0" applyProtection="0"/>
    <xf numFmtId="0" fontId="26" fillId="0" borderId="14" applyNumberFormat="0" applyFill="0" applyAlignment="0" applyProtection="0"/>
    <xf numFmtId="0" fontId="27" fillId="0" borderId="15" applyNumberFormat="0" applyFill="0" applyAlignment="0" applyProtection="0"/>
    <xf numFmtId="0" fontId="28" fillId="0" borderId="16" applyNumberFormat="0" applyFill="0" applyAlignment="0" applyProtection="0"/>
    <xf numFmtId="0" fontId="86" fillId="0" borderId="17" applyNumberFormat="0" applyFill="0" applyAlignment="0" applyProtection="0"/>
  </cellStyleXfs>
  <cellXfs count="719">
    <xf numFmtId="0" fontId="0" fillId="0" borderId="0" xfId="0" applyAlignment="1">
      <alignment/>
    </xf>
    <xf numFmtId="0" fontId="3" fillId="54" borderId="0" xfId="0" applyFont="1" applyFill="1" applyAlignment="1">
      <alignment/>
    </xf>
    <xf numFmtId="0" fontId="2" fillId="54" borderId="0" xfId="0" applyFont="1" applyFill="1" applyAlignment="1">
      <alignment/>
    </xf>
    <xf numFmtId="0" fontId="4" fillId="54" borderId="0" xfId="0" applyFont="1" applyFill="1" applyAlignment="1">
      <alignment/>
    </xf>
    <xf numFmtId="0" fontId="4" fillId="54" borderId="18" xfId="0" applyFont="1" applyFill="1" applyBorder="1" applyAlignment="1">
      <alignment/>
    </xf>
    <xf numFmtId="0" fontId="5" fillId="54" borderId="0" xfId="0" applyFont="1" applyFill="1" applyAlignment="1">
      <alignment/>
    </xf>
    <xf numFmtId="0" fontId="6" fillId="54" borderId="0" xfId="0" applyFont="1" applyFill="1" applyAlignment="1">
      <alignment/>
    </xf>
    <xf numFmtId="0" fontId="4" fillId="54" borderId="0" xfId="0" applyFont="1" applyFill="1" applyAlignment="1">
      <alignment horizontal="right"/>
    </xf>
    <xf numFmtId="0" fontId="3" fillId="54" borderId="18" xfId="0" applyFont="1" applyFill="1" applyBorder="1" applyAlignment="1">
      <alignment/>
    </xf>
    <xf numFmtId="182" fontId="4" fillId="54" borderId="0" xfId="0" applyNumberFormat="1" applyFont="1" applyFill="1" applyAlignment="1">
      <alignment/>
    </xf>
    <xf numFmtId="0" fontId="3" fillId="54" borderId="0" xfId="0" applyFont="1" applyFill="1" applyAlignment="1">
      <alignment/>
    </xf>
    <xf numFmtId="0" fontId="4" fillId="54" borderId="0" xfId="0" applyFont="1" applyFill="1" applyAlignment="1">
      <alignment/>
    </xf>
    <xf numFmtId="0" fontId="5" fillId="54" borderId="0" xfId="0" applyFont="1" applyFill="1" applyAlignment="1">
      <alignment/>
    </xf>
    <xf numFmtId="0" fontId="4" fillId="54" borderId="0" xfId="0" applyFont="1" applyFill="1" applyAlignment="1">
      <alignment horizontal="left"/>
    </xf>
    <xf numFmtId="0" fontId="6" fillId="54" borderId="0" xfId="0" applyFont="1" applyFill="1" applyAlignment="1">
      <alignment/>
    </xf>
    <xf numFmtId="0" fontId="3" fillId="54" borderId="0" xfId="0" applyFont="1" applyFill="1" applyAlignment="1">
      <alignment horizontal="right"/>
    </xf>
    <xf numFmtId="0" fontId="3" fillId="54" borderId="18" xfId="0" applyFont="1" applyFill="1" applyBorder="1" applyAlignment="1">
      <alignment horizontal="right"/>
    </xf>
    <xf numFmtId="186" fontId="3" fillId="54" borderId="0" xfId="0" applyNumberFormat="1" applyFont="1" applyFill="1" applyAlignment="1">
      <alignment/>
    </xf>
    <xf numFmtId="182" fontId="3" fillId="54" borderId="0" xfId="0" applyNumberFormat="1" applyFont="1" applyFill="1" applyAlignment="1">
      <alignment/>
    </xf>
    <xf numFmtId="186" fontId="3" fillId="54" borderId="18" xfId="0" applyNumberFormat="1" applyFont="1" applyFill="1" applyBorder="1" applyAlignment="1">
      <alignment/>
    </xf>
    <xf numFmtId="182" fontId="3" fillId="54" borderId="18" xfId="0" applyNumberFormat="1" applyFont="1" applyFill="1" applyBorder="1" applyAlignment="1">
      <alignment/>
    </xf>
    <xf numFmtId="0" fontId="4" fillId="54" borderId="18" xfId="0" applyFont="1" applyFill="1" applyBorder="1" applyAlignment="1">
      <alignment horizontal="left"/>
    </xf>
    <xf numFmtId="186" fontId="4" fillId="54" borderId="0" xfId="0" applyNumberFormat="1" applyFont="1" applyFill="1" applyAlignment="1">
      <alignment/>
    </xf>
    <xf numFmtId="0" fontId="5" fillId="54" borderId="0" xfId="0" applyFont="1" applyFill="1" applyAlignment="1">
      <alignment horizontal="right"/>
    </xf>
    <xf numFmtId="186" fontId="5" fillId="54" borderId="0" xfId="0" applyNumberFormat="1" applyFont="1" applyFill="1" applyAlignment="1">
      <alignment/>
    </xf>
    <xf numFmtId="186" fontId="4" fillId="54" borderId="18" xfId="0" applyNumberFormat="1" applyFont="1" applyFill="1" applyBorder="1" applyAlignment="1">
      <alignment/>
    </xf>
    <xf numFmtId="182" fontId="4" fillId="54" borderId="0" xfId="0" applyNumberFormat="1" applyFont="1" applyFill="1" applyAlignment="1">
      <alignment/>
    </xf>
    <xf numFmtId="182" fontId="6" fillId="54" borderId="0" xfId="0" applyNumberFormat="1" applyFont="1" applyFill="1" applyAlignment="1">
      <alignment horizontal="left"/>
    </xf>
    <xf numFmtId="182" fontId="6" fillId="54" borderId="0" xfId="0" applyNumberFormat="1" applyFont="1" applyFill="1" applyAlignment="1">
      <alignment/>
    </xf>
    <xf numFmtId="182" fontId="6" fillId="54" borderId="0" xfId="0" applyNumberFormat="1" applyFont="1" applyFill="1" applyBorder="1" applyAlignment="1">
      <alignment vertical="justify" wrapText="1"/>
    </xf>
    <xf numFmtId="182" fontId="6" fillId="54" borderId="0" xfId="0" applyNumberFormat="1" applyFont="1" applyFill="1" applyAlignment="1">
      <alignment vertical="justify" wrapText="1"/>
    </xf>
    <xf numFmtId="182" fontId="3" fillId="54" borderId="0" xfId="0" applyNumberFormat="1" applyFont="1" applyFill="1" applyAlignment="1">
      <alignment/>
    </xf>
    <xf numFmtId="182" fontId="3" fillId="54" borderId="0" xfId="0" applyNumberFormat="1" applyFont="1" applyFill="1" applyBorder="1" applyAlignment="1">
      <alignment/>
    </xf>
    <xf numFmtId="0" fontId="4" fillId="55" borderId="18" xfId="0" applyFont="1" applyFill="1" applyBorder="1" applyAlignment="1">
      <alignment horizontal="right"/>
    </xf>
    <xf numFmtId="0" fontId="29" fillId="54" borderId="0" xfId="0" applyFont="1" applyFill="1" applyAlignment="1">
      <alignment horizontal="left"/>
    </xf>
    <xf numFmtId="0" fontId="29" fillId="54" borderId="0" xfId="0" applyFont="1" applyFill="1" applyAlignment="1">
      <alignment/>
    </xf>
    <xf numFmtId="0" fontId="0" fillId="54" borderId="0" xfId="0" applyFill="1" applyAlignment="1">
      <alignment/>
    </xf>
    <xf numFmtId="0" fontId="30" fillId="54" borderId="0" xfId="0" applyFont="1" applyFill="1" applyAlignment="1">
      <alignment horizontal="left"/>
    </xf>
    <xf numFmtId="0" fontId="30" fillId="54" borderId="0" xfId="0" applyFont="1" applyFill="1" applyAlignment="1">
      <alignment/>
    </xf>
    <xf numFmtId="2" fontId="30" fillId="0" borderId="0" xfId="51" applyFont="1" applyFill="1" applyAlignment="1">
      <alignment vertical="center"/>
      <protection/>
    </xf>
    <xf numFmtId="0" fontId="0" fillId="54" borderId="0" xfId="0" applyFill="1" applyAlignment="1">
      <alignment horizontal="left"/>
    </xf>
    <xf numFmtId="3" fontId="9" fillId="54" borderId="0" xfId="0" applyNumberFormat="1" applyFont="1" applyFill="1" applyAlignment="1">
      <alignment vertical="justify"/>
    </xf>
    <xf numFmtId="0" fontId="38" fillId="54" borderId="0" xfId="0" applyFont="1" applyFill="1" applyBorder="1" applyAlignment="1">
      <alignment/>
    </xf>
    <xf numFmtId="182" fontId="38" fillId="54" borderId="0" xfId="0" applyNumberFormat="1" applyFont="1" applyFill="1" applyBorder="1" applyAlignment="1">
      <alignment/>
    </xf>
    <xf numFmtId="0" fontId="5" fillId="43" borderId="0" xfId="0" applyFont="1" applyFill="1" applyAlignment="1">
      <alignment horizontal="right"/>
    </xf>
    <xf numFmtId="182" fontId="5" fillId="43" borderId="0" xfId="0" applyNumberFormat="1" applyFont="1" applyFill="1" applyAlignment="1">
      <alignment horizontal="right"/>
    </xf>
    <xf numFmtId="0" fontId="4" fillId="56" borderId="0" xfId="0" applyFont="1" applyFill="1" applyAlignment="1">
      <alignment horizontal="left"/>
    </xf>
    <xf numFmtId="0" fontId="4" fillId="56" borderId="0" xfId="0" applyFont="1" applyFill="1" applyAlignment="1">
      <alignment/>
    </xf>
    <xf numFmtId="182" fontId="6" fillId="54" borderId="0" xfId="0" applyNumberFormat="1" applyFont="1" applyFill="1" applyAlignment="1">
      <alignment horizontal="right"/>
    </xf>
    <xf numFmtId="0" fontId="39" fillId="43" borderId="0" xfId="0" applyFont="1" applyFill="1" applyBorder="1" applyAlignment="1">
      <alignment horizontal="left"/>
    </xf>
    <xf numFmtId="0" fontId="39" fillId="43" borderId="0" xfId="0" applyFont="1" applyFill="1" applyAlignment="1">
      <alignment horizontal="left"/>
    </xf>
    <xf numFmtId="0" fontId="39" fillId="43" borderId="18" xfId="0" applyFont="1" applyFill="1" applyBorder="1" applyAlignment="1">
      <alignment horizontal="left"/>
    </xf>
    <xf numFmtId="182" fontId="39" fillId="43" borderId="18" xfId="0" applyNumberFormat="1" applyFont="1" applyFill="1" applyBorder="1" applyAlignment="1">
      <alignment horizontal="right"/>
    </xf>
    <xf numFmtId="182" fontId="4" fillId="54" borderId="0" xfId="0" applyNumberFormat="1" applyFont="1" applyFill="1" applyAlignment="1">
      <alignment horizontal="left"/>
    </xf>
    <xf numFmtId="182" fontId="15" fillId="54" borderId="0" xfId="0" applyNumberFormat="1" applyFont="1" applyFill="1" applyAlignment="1">
      <alignment horizontal="left"/>
    </xf>
    <xf numFmtId="0" fontId="38" fillId="54" borderId="0" xfId="0" applyFont="1" applyFill="1" applyAlignment="1">
      <alignment/>
    </xf>
    <xf numFmtId="190" fontId="38" fillId="54" borderId="0" xfId="0" applyNumberFormat="1" applyFont="1" applyFill="1" applyAlignment="1">
      <alignment horizontal="right"/>
    </xf>
    <xf numFmtId="0" fontId="39" fillId="54" borderId="0" xfId="0" applyFont="1" applyFill="1" applyAlignment="1">
      <alignment/>
    </xf>
    <xf numFmtId="0" fontId="38" fillId="54" borderId="0" xfId="0" applyFont="1" applyFill="1" applyAlignment="1">
      <alignment horizontal="right"/>
    </xf>
    <xf numFmtId="167" fontId="38" fillId="54" borderId="0" xfId="0" applyNumberFormat="1" applyFont="1" applyFill="1" applyAlignment="1">
      <alignment horizontal="right"/>
    </xf>
    <xf numFmtId="0" fontId="38" fillId="56" borderId="0" xfId="0" applyFont="1" applyFill="1" applyAlignment="1">
      <alignment horizontal="left"/>
    </xf>
    <xf numFmtId="190" fontId="38" fillId="56" borderId="0" xfId="0" applyNumberFormat="1" applyFont="1" applyFill="1" applyAlignment="1">
      <alignment horizontal="right"/>
    </xf>
    <xf numFmtId="0" fontId="39" fillId="56" borderId="0" xfId="0" applyFont="1" applyFill="1" applyAlignment="1">
      <alignment horizontal="left"/>
    </xf>
    <xf numFmtId="0" fontId="38" fillId="54" borderId="0" xfId="0" applyFont="1" applyFill="1" applyAlignment="1">
      <alignment horizontal="left"/>
    </xf>
    <xf numFmtId="0" fontId="39" fillId="54" borderId="0" xfId="0" applyFont="1" applyFill="1" applyAlignment="1">
      <alignment horizontal="left"/>
    </xf>
    <xf numFmtId="190" fontId="38" fillId="56" borderId="0" xfId="0" applyNumberFormat="1" applyFont="1" applyFill="1" applyBorder="1" applyAlignment="1">
      <alignment horizontal="right"/>
    </xf>
    <xf numFmtId="190" fontId="38" fillId="54" borderId="0" xfId="0" applyNumberFormat="1" applyFont="1" applyFill="1" applyBorder="1" applyAlignment="1">
      <alignment horizontal="right"/>
    </xf>
    <xf numFmtId="0" fontId="38" fillId="56" borderId="0" xfId="0" applyFont="1" applyFill="1" applyAlignment="1">
      <alignment/>
    </xf>
    <xf numFmtId="167" fontId="38" fillId="54" borderId="0" xfId="0" applyNumberFormat="1" applyFont="1" applyFill="1" applyBorder="1" applyAlignment="1">
      <alignment horizontal="right"/>
    </xf>
    <xf numFmtId="0" fontId="39" fillId="43" borderId="0" xfId="0" applyFont="1" applyFill="1" applyAlignment="1">
      <alignment horizontal="right"/>
    </xf>
    <xf numFmtId="186" fontId="39" fillId="43" borderId="0" xfId="0" applyNumberFormat="1" applyFont="1" applyFill="1" applyAlignment="1">
      <alignment horizontal="center"/>
    </xf>
    <xf numFmtId="186" fontId="39" fillId="43" borderId="0" xfId="0" applyNumberFormat="1" applyFont="1" applyFill="1" applyAlignment="1">
      <alignment horizontal="right"/>
    </xf>
    <xf numFmtId="0" fontId="39" fillId="43" borderId="0" xfId="0" applyFont="1" applyFill="1" applyAlignment="1">
      <alignment horizontal="center"/>
    </xf>
    <xf numFmtId="0" fontId="39" fillId="43" borderId="0" xfId="0" applyFont="1" applyFill="1" applyBorder="1" applyAlignment="1">
      <alignment horizontal="right"/>
    </xf>
    <xf numFmtId="0" fontId="39" fillId="43" borderId="18" xfId="0" applyFont="1" applyFill="1" applyBorder="1" applyAlignment="1">
      <alignment horizontal="right"/>
    </xf>
    <xf numFmtId="186" fontId="39" fillId="43" borderId="18" xfId="0" applyNumberFormat="1" applyFont="1" applyFill="1" applyBorder="1" applyAlignment="1">
      <alignment horizontal="center"/>
    </xf>
    <xf numFmtId="182" fontId="39" fillId="54" borderId="0" xfId="0" applyNumberFormat="1" applyFont="1" applyFill="1" applyAlignment="1">
      <alignment horizontal="right"/>
    </xf>
    <xf numFmtId="182" fontId="39" fillId="54" borderId="0" xfId="0" applyNumberFormat="1" applyFont="1" applyFill="1" applyAlignment="1">
      <alignment/>
    </xf>
    <xf numFmtId="182" fontId="39" fillId="0" borderId="0" xfId="0" applyNumberFormat="1" applyFont="1" applyFill="1" applyAlignment="1">
      <alignment/>
    </xf>
    <xf numFmtId="0" fontId="39" fillId="0" borderId="0" xfId="0" applyFont="1" applyFill="1" applyAlignment="1">
      <alignment/>
    </xf>
    <xf numFmtId="182" fontId="38" fillId="54" borderId="0" xfId="0" applyNumberFormat="1" applyFont="1" applyFill="1" applyAlignment="1">
      <alignment horizontal="right"/>
    </xf>
    <xf numFmtId="182" fontId="38" fillId="54" borderId="0" xfId="0" applyNumberFormat="1" applyFont="1" applyFill="1" applyAlignment="1">
      <alignment/>
    </xf>
    <xf numFmtId="0" fontId="39" fillId="0" borderId="0" xfId="0" applyFont="1" applyFill="1" applyBorder="1" applyAlignment="1">
      <alignment/>
    </xf>
    <xf numFmtId="0" fontId="39" fillId="56" borderId="0" xfId="0" applyFont="1" applyFill="1" applyAlignment="1">
      <alignment/>
    </xf>
    <xf numFmtId="0" fontId="38" fillId="0" borderId="0" xfId="0" applyFont="1" applyFill="1" applyBorder="1" applyAlignment="1">
      <alignment/>
    </xf>
    <xf numFmtId="0" fontId="38" fillId="0" borderId="0" xfId="0" applyFont="1" applyFill="1" applyBorder="1" applyAlignment="1">
      <alignment horizontal="left"/>
    </xf>
    <xf numFmtId="0" fontId="4" fillId="43" borderId="0" xfId="0" applyFont="1" applyFill="1" applyAlignment="1">
      <alignment/>
    </xf>
    <xf numFmtId="0" fontId="44" fillId="54" borderId="0" xfId="0" applyFont="1" applyFill="1" applyAlignment="1">
      <alignment horizontal="left"/>
    </xf>
    <xf numFmtId="182" fontId="44" fillId="54" borderId="0" xfId="0" applyNumberFormat="1" applyFont="1" applyFill="1" applyAlignment="1">
      <alignment horizontal="left"/>
    </xf>
    <xf numFmtId="0" fontId="44" fillId="55" borderId="0" xfId="0" applyFont="1" applyFill="1" applyAlignment="1">
      <alignment/>
    </xf>
    <xf numFmtId="182" fontId="5" fillId="43" borderId="19" xfId="0" applyNumberFormat="1" applyFont="1" applyFill="1" applyBorder="1" applyAlignment="1">
      <alignment horizontal="right"/>
    </xf>
    <xf numFmtId="182" fontId="38" fillId="54" borderId="0" xfId="0" applyNumberFormat="1" applyFont="1" applyFill="1" applyAlignment="1">
      <alignment/>
    </xf>
    <xf numFmtId="166" fontId="38" fillId="54" borderId="0" xfId="0" applyNumberFormat="1" applyFont="1" applyFill="1" applyAlignment="1">
      <alignment/>
    </xf>
    <xf numFmtId="0" fontId="38" fillId="54" borderId="18" xfId="0" applyFont="1" applyFill="1" applyBorder="1" applyAlignment="1">
      <alignment/>
    </xf>
    <xf numFmtId="182" fontId="38" fillId="54" borderId="18" xfId="0" applyNumberFormat="1" applyFont="1" applyFill="1" applyBorder="1" applyAlignment="1">
      <alignment/>
    </xf>
    <xf numFmtId="182" fontId="39" fillId="54" borderId="18" xfId="0" applyNumberFormat="1" applyFont="1" applyFill="1" applyBorder="1" applyAlignment="1">
      <alignment/>
    </xf>
    <xf numFmtId="182" fontId="39" fillId="43" borderId="19" xfId="0" applyNumberFormat="1" applyFont="1" applyFill="1" applyBorder="1" applyAlignment="1">
      <alignment horizontal="right"/>
    </xf>
    <xf numFmtId="182" fontId="39" fillId="54" borderId="0" xfId="0" applyNumberFormat="1" applyFont="1" applyFill="1" applyAlignment="1">
      <alignment/>
    </xf>
    <xf numFmtId="0" fontId="38" fillId="54" borderId="18" xfId="0" applyFont="1" applyFill="1" applyBorder="1" applyAlignment="1">
      <alignment horizontal="left"/>
    </xf>
    <xf numFmtId="182" fontId="39" fillId="0" borderId="18" xfId="0" applyNumberFormat="1" applyFont="1" applyFill="1" applyBorder="1" applyAlignment="1">
      <alignment/>
    </xf>
    <xf numFmtId="0" fontId="38" fillId="0" borderId="18" xfId="0" applyFont="1" applyFill="1" applyBorder="1" applyAlignment="1">
      <alignment/>
    </xf>
    <xf numFmtId="182" fontId="38" fillId="54" borderId="0" xfId="0" applyNumberFormat="1" applyFont="1" applyFill="1" applyAlignment="1">
      <alignment/>
    </xf>
    <xf numFmtId="0" fontId="41" fillId="54" borderId="0" xfId="0" applyFont="1" applyFill="1" applyAlignment="1">
      <alignment horizontal="left"/>
    </xf>
    <xf numFmtId="182" fontId="41" fillId="54" borderId="0" xfId="0" applyNumberFormat="1" applyFont="1" applyFill="1" applyAlignment="1">
      <alignment horizontal="left"/>
    </xf>
    <xf numFmtId="0" fontId="8" fillId="54" borderId="0" xfId="0" applyFont="1" applyFill="1" applyAlignment="1">
      <alignment horizontal="left"/>
    </xf>
    <xf numFmtId="182" fontId="8" fillId="54" borderId="0" xfId="0" applyNumberFormat="1" applyFont="1" applyFill="1" applyAlignment="1">
      <alignment horizontal="left"/>
    </xf>
    <xf numFmtId="0" fontId="8" fillId="54" borderId="0" xfId="0" applyFont="1" applyFill="1" applyAlignment="1">
      <alignment horizontal="center"/>
    </xf>
    <xf numFmtId="0" fontId="8" fillId="54" borderId="0" xfId="0" applyFont="1" applyFill="1" applyAlignment="1" quotePrefix="1">
      <alignment horizontal="center"/>
    </xf>
    <xf numFmtId="182" fontId="38" fillId="54" borderId="0" xfId="0" applyNumberFormat="1" applyFont="1" applyFill="1" applyAlignment="1">
      <alignment horizontal="right"/>
    </xf>
    <xf numFmtId="0" fontId="8" fillId="54" borderId="0" xfId="0" applyFont="1" applyFill="1" applyAlignment="1">
      <alignment/>
    </xf>
    <xf numFmtId="182" fontId="39" fillId="43" borderId="18" xfId="0" applyNumberFormat="1" applyFont="1" applyFill="1" applyBorder="1" applyAlignment="1">
      <alignment horizontal="center"/>
    </xf>
    <xf numFmtId="182" fontId="39" fillId="43" borderId="0" xfId="0" applyNumberFormat="1" applyFont="1" applyFill="1" applyAlignment="1">
      <alignment horizontal="center"/>
    </xf>
    <xf numFmtId="182" fontId="39" fillId="43" borderId="18" xfId="0" applyNumberFormat="1" applyFont="1" applyFill="1" applyBorder="1" applyAlignment="1">
      <alignment horizontal="center"/>
    </xf>
    <xf numFmtId="182" fontId="2" fillId="54" borderId="0" xfId="0" applyNumberFormat="1" applyFont="1" applyFill="1" applyAlignment="1">
      <alignment/>
    </xf>
    <xf numFmtId="166" fontId="38" fillId="0" borderId="0" xfId="83" applyNumberFormat="1" applyFont="1">
      <alignment/>
      <protection/>
    </xf>
    <xf numFmtId="166" fontId="39" fillId="0" borderId="0" xfId="83" applyNumberFormat="1" applyFont="1">
      <alignment/>
      <protection/>
    </xf>
    <xf numFmtId="166" fontId="39" fillId="0" borderId="0" xfId="83" applyNumberFormat="1" applyFont="1">
      <alignment/>
      <protection/>
    </xf>
    <xf numFmtId="166" fontId="2" fillId="0" borderId="0" xfId="83" applyNumberFormat="1" applyFont="1">
      <alignment/>
      <protection/>
    </xf>
    <xf numFmtId="166" fontId="3" fillId="0" borderId="0" xfId="83" applyNumberFormat="1" applyFont="1">
      <alignment/>
      <protection/>
    </xf>
    <xf numFmtId="166" fontId="8" fillId="0" borderId="0" xfId="83" applyNumberFormat="1" applyFont="1" applyAlignment="1">
      <alignment horizontal="right"/>
      <protection/>
    </xf>
    <xf numFmtId="166" fontId="8" fillId="0" borderId="0" xfId="83" applyNumberFormat="1" applyFont="1">
      <alignment/>
      <protection/>
    </xf>
    <xf numFmtId="166" fontId="40" fillId="0" borderId="0" xfId="83" applyNumberFormat="1" applyFont="1" applyAlignment="1">
      <alignment horizontal="right"/>
      <protection/>
    </xf>
    <xf numFmtId="166" fontId="41" fillId="0" borderId="18" xfId="83" applyNumberFormat="1" applyFont="1" applyBorder="1" applyAlignment="1">
      <alignment horizontal="right"/>
      <protection/>
    </xf>
    <xf numFmtId="166" fontId="8" fillId="0" borderId="18" xfId="83" applyNumberFormat="1" applyFont="1" applyBorder="1" applyAlignment="1">
      <alignment horizontal="right"/>
      <protection/>
    </xf>
    <xf numFmtId="166" fontId="40" fillId="0" borderId="18" xfId="83" applyNumberFormat="1" applyFont="1" applyBorder="1" applyAlignment="1">
      <alignment horizontal="right"/>
      <protection/>
    </xf>
    <xf numFmtId="166" fontId="41" fillId="43" borderId="0" xfId="83" applyNumberFormat="1" applyFont="1" applyFill="1" applyAlignment="1">
      <alignment horizontal="right"/>
      <protection/>
    </xf>
    <xf numFmtId="166" fontId="41" fillId="0" borderId="0" xfId="83" applyNumberFormat="1" applyFont="1" applyAlignment="1">
      <alignment horizontal="right"/>
      <protection/>
    </xf>
    <xf numFmtId="166" fontId="40" fillId="0" borderId="20" xfId="83" applyNumberFormat="1" applyFont="1" applyBorder="1" applyAlignment="1">
      <alignment horizontal="right"/>
      <protection/>
    </xf>
    <xf numFmtId="166" fontId="2" fillId="0" borderId="21" xfId="83" applyNumberFormat="1" applyFont="1" applyBorder="1">
      <alignment/>
      <protection/>
    </xf>
    <xf numFmtId="166" fontId="3" fillId="0" borderId="20" xfId="83" applyNumberFormat="1" applyFont="1" applyBorder="1">
      <alignment/>
      <protection/>
    </xf>
    <xf numFmtId="166" fontId="40" fillId="43" borderId="0" xfId="83" applyNumberFormat="1" applyFont="1" applyFill="1" applyAlignment="1">
      <alignment horizontal="right"/>
      <protection/>
    </xf>
    <xf numFmtId="166" fontId="8" fillId="0" borderId="21" xfId="83" applyNumberFormat="1" applyFont="1" applyBorder="1">
      <alignment/>
      <protection/>
    </xf>
    <xf numFmtId="166" fontId="8" fillId="0" borderId="0" xfId="83" applyNumberFormat="1" applyFont="1" applyAlignment="1" quotePrefix="1">
      <alignment horizontal="left"/>
      <protection/>
    </xf>
    <xf numFmtId="195" fontId="8" fillId="0" borderId="22" xfId="83" applyNumberFormat="1" applyFont="1" applyBorder="1">
      <alignment/>
      <protection/>
    </xf>
    <xf numFmtId="195" fontId="8" fillId="56" borderId="22" xfId="83" applyNumberFormat="1" applyFont="1" applyFill="1" applyBorder="1">
      <alignment/>
      <protection/>
    </xf>
    <xf numFmtId="195" fontId="8" fillId="0" borderId="0" xfId="83" applyNumberFormat="1" applyFont="1" applyBorder="1">
      <alignment/>
      <protection/>
    </xf>
    <xf numFmtId="195" fontId="40" fillId="57" borderId="0" xfId="83" applyNumberFormat="1" applyFont="1" applyFill="1" applyBorder="1">
      <alignment/>
      <protection/>
    </xf>
    <xf numFmtId="195" fontId="8" fillId="2" borderId="22" xfId="83" applyNumberFormat="1" applyFont="1" applyFill="1" applyBorder="1">
      <alignment/>
      <protection/>
    </xf>
    <xf numFmtId="195" fontId="8" fillId="2" borderId="0" xfId="83" applyNumberFormat="1" applyFont="1" applyFill="1" applyBorder="1">
      <alignment/>
      <protection/>
    </xf>
    <xf numFmtId="195" fontId="8" fillId="14" borderId="22" xfId="83" applyNumberFormat="1" applyFont="1" applyFill="1" applyBorder="1">
      <alignment/>
      <protection/>
    </xf>
    <xf numFmtId="195" fontId="8" fillId="14" borderId="0" xfId="83" applyNumberFormat="1" applyFont="1" applyFill="1" applyBorder="1">
      <alignment/>
      <protection/>
    </xf>
    <xf numFmtId="166" fontId="37" fillId="58" borderId="0" xfId="83" applyNumberFormat="1" applyFont="1" applyFill="1" applyBorder="1">
      <alignment/>
      <protection/>
    </xf>
    <xf numFmtId="195" fontId="41" fillId="58" borderId="0" xfId="83" applyNumberFormat="1" applyFont="1" applyFill="1" applyBorder="1">
      <alignment/>
      <protection/>
    </xf>
    <xf numFmtId="195" fontId="41" fillId="58" borderId="22" xfId="83" applyNumberFormat="1" applyFont="1" applyFill="1" applyBorder="1">
      <alignment/>
      <protection/>
    </xf>
    <xf numFmtId="166" fontId="8" fillId="0" borderId="18" xfId="83" applyNumberFormat="1" applyFont="1" applyBorder="1">
      <alignment/>
      <protection/>
    </xf>
    <xf numFmtId="166" fontId="40" fillId="0" borderId="0" xfId="83" applyNumberFormat="1" applyFont="1">
      <alignment/>
      <protection/>
    </xf>
    <xf numFmtId="166" fontId="41" fillId="0" borderId="0" xfId="83" applyNumberFormat="1" applyFont="1">
      <alignment/>
      <protection/>
    </xf>
    <xf numFmtId="0" fontId="5" fillId="43" borderId="0" xfId="0" applyFont="1" applyFill="1" applyAlignment="1">
      <alignment/>
    </xf>
    <xf numFmtId="0" fontId="39" fillId="43" borderId="23" xfId="0" applyFont="1" applyFill="1" applyBorder="1" applyAlignment="1">
      <alignment/>
    </xf>
    <xf numFmtId="0" fontId="5" fillId="14" borderId="0" xfId="0" applyFont="1" applyFill="1" applyAlignment="1">
      <alignment horizontal="right"/>
    </xf>
    <xf numFmtId="0" fontId="5" fillId="59" borderId="0" xfId="0" applyFont="1" applyFill="1" applyAlignment="1">
      <alignment horizontal="right"/>
    </xf>
    <xf numFmtId="0" fontId="5" fillId="60" borderId="0" xfId="0" applyFont="1" applyFill="1" applyAlignment="1">
      <alignment/>
    </xf>
    <xf numFmtId="0" fontId="4" fillId="43" borderId="18" xfId="0" applyFont="1" applyFill="1" applyBorder="1" applyAlignment="1">
      <alignment/>
    </xf>
    <xf numFmtId="0" fontId="5" fillId="14" borderId="18" xfId="0" applyFont="1" applyFill="1" applyBorder="1" applyAlignment="1">
      <alignment horizontal="right"/>
    </xf>
    <xf numFmtId="0" fontId="5" fillId="59" borderId="18" xfId="0" applyFont="1" applyFill="1" applyBorder="1" applyAlignment="1">
      <alignment horizontal="right"/>
    </xf>
    <xf numFmtId="0" fontId="5" fillId="60" borderId="18" xfId="0" applyFont="1" applyFill="1" applyBorder="1" applyAlignment="1">
      <alignment horizontal="right"/>
    </xf>
    <xf numFmtId="0" fontId="4" fillId="54" borderId="0" xfId="0" applyFont="1" applyFill="1" applyBorder="1" applyAlignment="1">
      <alignment/>
    </xf>
    <xf numFmtId="0" fontId="4" fillId="54" borderId="0" xfId="0" applyFont="1" applyFill="1" applyBorder="1" applyAlignment="1">
      <alignment horizontal="right"/>
    </xf>
    <xf numFmtId="0" fontId="5" fillId="54" borderId="0" xfId="0" applyFont="1" applyFill="1" applyBorder="1" applyAlignment="1">
      <alignment horizontal="right"/>
    </xf>
    <xf numFmtId="0" fontId="39" fillId="58" borderId="0" xfId="0" applyFont="1" applyFill="1" applyAlignment="1">
      <alignment/>
    </xf>
    <xf numFmtId="0" fontId="5" fillId="54" borderId="0" xfId="0" applyFont="1" applyFill="1" applyAlignment="1">
      <alignment/>
    </xf>
    <xf numFmtId="179" fontId="4" fillId="54" borderId="18" xfId="0" applyNumberFormat="1" applyFont="1" applyFill="1" applyBorder="1" applyAlignment="1">
      <alignment/>
    </xf>
    <xf numFmtId="0" fontId="46" fillId="54" borderId="0" xfId="0" applyFont="1" applyFill="1" applyBorder="1" applyAlignment="1">
      <alignment horizontal="left" wrapText="1"/>
    </xf>
    <xf numFmtId="0" fontId="44" fillId="54" borderId="0" xfId="0" applyFont="1" applyFill="1" applyAlignment="1">
      <alignment/>
    </xf>
    <xf numFmtId="0" fontId="15" fillId="54" borderId="0" xfId="0" applyFont="1" applyFill="1" applyAlignment="1">
      <alignment/>
    </xf>
    <xf numFmtId="0" fontId="4" fillId="55" borderId="0" xfId="0" applyFont="1" applyFill="1" applyAlignment="1">
      <alignment horizontal="center" vertical="top"/>
    </xf>
    <xf numFmtId="0" fontId="4" fillId="54" borderId="0" xfId="0" applyFont="1" applyFill="1" applyBorder="1" applyAlignment="1">
      <alignment vertical="top" wrapText="1"/>
    </xf>
    <xf numFmtId="0" fontId="0" fillId="54" borderId="0" xfId="0" applyFill="1" applyAlignment="1">
      <alignment vertical="justify"/>
    </xf>
    <xf numFmtId="0" fontId="8" fillId="0" borderId="0" xfId="83" applyNumberFormat="1" applyFont="1" applyFill="1" applyBorder="1" applyAlignment="1">
      <alignment/>
      <protection/>
    </xf>
    <xf numFmtId="176" fontId="3" fillId="54" borderId="0" xfId="83" applyNumberFormat="1" applyFont="1" applyFill="1" applyBorder="1">
      <alignment/>
      <protection/>
    </xf>
    <xf numFmtId="0" fontId="3" fillId="54" borderId="0" xfId="83" applyFont="1" applyFill="1" applyBorder="1">
      <alignment/>
      <protection/>
    </xf>
    <xf numFmtId="0" fontId="3" fillId="54" borderId="18" xfId="83" applyFont="1" applyFill="1" applyBorder="1">
      <alignment/>
      <protection/>
    </xf>
    <xf numFmtId="176" fontId="3" fillId="54" borderId="18" xfId="83" applyNumberFormat="1" applyFont="1" applyFill="1" applyBorder="1" applyAlignment="1">
      <alignment horizontal="right"/>
      <protection/>
    </xf>
    <xf numFmtId="176" fontId="3" fillId="54" borderId="18" xfId="83" applyNumberFormat="1" applyFont="1" applyFill="1" applyBorder="1" applyAlignment="1">
      <alignment/>
      <protection/>
    </xf>
    <xf numFmtId="0" fontId="3" fillId="43" borderId="0" xfId="83" applyFont="1" applyFill="1" applyBorder="1">
      <alignment/>
      <protection/>
    </xf>
    <xf numFmtId="176" fontId="2" fillId="43" borderId="0" xfId="83" applyNumberFormat="1" applyFont="1" applyFill="1" applyBorder="1" applyAlignment="1">
      <alignment horizontal="right"/>
      <protection/>
    </xf>
    <xf numFmtId="0" fontId="2" fillId="43" borderId="0" xfId="83" applyFont="1" applyFill="1" applyBorder="1">
      <alignment/>
      <protection/>
    </xf>
    <xf numFmtId="0" fontId="4" fillId="54" borderId="0" xfId="83" applyFont="1" applyFill="1" applyBorder="1">
      <alignment/>
      <protection/>
    </xf>
    <xf numFmtId="0" fontId="2" fillId="43" borderId="0" xfId="83" applyFont="1" applyFill="1" applyBorder="1" applyAlignment="1">
      <alignment horizontal="right"/>
      <protection/>
    </xf>
    <xf numFmtId="0" fontId="3" fillId="43" borderId="18" xfId="83" applyFont="1" applyFill="1" applyBorder="1">
      <alignment/>
      <protection/>
    </xf>
    <xf numFmtId="176" fontId="2" fillId="43" borderId="18" xfId="83" applyNumberFormat="1" applyFont="1" applyFill="1" applyBorder="1" applyAlignment="1">
      <alignment horizontal="right"/>
      <protection/>
    </xf>
    <xf numFmtId="176" fontId="3" fillId="54" borderId="0" xfId="83" applyNumberFormat="1" applyFont="1" applyFill="1" applyBorder="1" applyAlignment="1">
      <alignment horizontal="center"/>
      <protection/>
    </xf>
    <xf numFmtId="3" fontId="3" fillId="54" borderId="0" xfId="83" applyNumberFormat="1" applyFont="1" applyFill="1" applyBorder="1">
      <alignment/>
      <protection/>
    </xf>
    <xf numFmtId="0" fontId="3" fillId="58" borderId="0" xfId="83" applyFont="1" applyFill="1" applyBorder="1">
      <alignment/>
      <protection/>
    </xf>
    <xf numFmtId="0" fontId="2" fillId="39" borderId="0" xfId="83" applyFont="1" applyFill="1" applyBorder="1">
      <alignment/>
      <protection/>
    </xf>
    <xf numFmtId="0" fontId="2" fillId="54" borderId="0" xfId="83" applyFont="1" applyFill="1" applyBorder="1">
      <alignment/>
      <protection/>
    </xf>
    <xf numFmtId="0" fontId="48" fillId="56" borderId="0" xfId="83" applyFont="1" applyFill="1" applyBorder="1">
      <alignment/>
      <protection/>
    </xf>
    <xf numFmtId="0" fontId="5" fillId="54" borderId="0" xfId="83" applyFont="1" applyFill="1" applyBorder="1">
      <alignment/>
      <protection/>
    </xf>
    <xf numFmtId="185" fontId="5" fillId="54" borderId="0" xfId="83" applyNumberFormat="1" applyFont="1" applyFill="1" applyBorder="1" applyAlignment="1">
      <alignment horizontal="right"/>
      <protection/>
    </xf>
    <xf numFmtId="0" fontId="4" fillId="54" borderId="18" xfId="83" applyFont="1" applyFill="1" applyBorder="1">
      <alignment/>
      <protection/>
    </xf>
    <xf numFmtId="176" fontId="4" fillId="54" borderId="18" xfId="83" applyNumberFormat="1" applyFont="1" applyFill="1" applyBorder="1">
      <alignment/>
      <protection/>
    </xf>
    <xf numFmtId="176" fontId="4" fillId="54" borderId="0" xfId="83" applyNumberFormat="1" applyFont="1" applyFill="1" applyBorder="1">
      <alignment/>
      <protection/>
    </xf>
    <xf numFmtId="0" fontId="37" fillId="54" borderId="0" xfId="83" applyFont="1" applyFill="1" applyBorder="1">
      <alignment/>
      <protection/>
    </xf>
    <xf numFmtId="176" fontId="37" fillId="54" borderId="0" xfId="83" applyNumberFormat="1" applyFont="1" applyFill="1" applyBorder="1">
      <alignment/>
      <protection/>
    </xf>
    <xf numFmtId="0" fontId="38" fillId="54" borderId="0" xfId="83" applyFont="1" applyFill="1" applyBorder="1">
      <alignment/>
      <protection/>
    </xf>
    <xf numFmtId="176" fontId="38" fillId="54" borderId="0" xfId="83" applyNumberFormat="1" applyFont="1" applyFill="1" applyBorder="1">
      <alignment/>
      <protection/>
    </xf>
    <xf numFmtId="182" fontId="38" fillId="54" borderId="0" xfId="83" applyNumberFormat="1" applyFont="1" applyFill="1" applyBorder="1">
      <alignment/>
      <protection/>
    </xf>
    <xf numFmtId="0" fontId="6" fillId="54" borderId="0" xfId="83" applyFont="1" applyFill="1" applyBorder="1">
      <alignment/>
      <protection/>
    </xf>
    <xf numFmtId="0" fontId="38" fillId="54" borderId="0" xfId="83" applyFont="1" applyFill="1" applyBorder="1" applyAlignment="1">
      <alignment horizontal="left"/>
      <protection/>
    </xf>
    <xf numFmtId="176" fontId="4" fillId="54" borderId="0" xfId="83" applyNumberFormat="1" applyFont="1" applyFill="1" applyBorder="1" applyAlignment="1">
      <alignment horizontal="left"/>
      <protection/>
    </xf>
    <xf numFmtId="0" fontId="3" fillId="54" borderId="0" xfId="83" applyFont="1" applyFill="1" applyAlignment="1">
      <alignment/>
      <protection/>
    </xf>
    <xf numFmtId="0" fontId="10" fillId="54" borderId="0" xfId="83" applyFont="1" applyFill="1" applyAlignment="1">
      <alignment/>
      <protection/>
    </xf>
    <xf numFmtId="0" fontId="3" fillId="54" borderId="18" xfId="83" applyFont="1" applyFill="1" applyBorder="1" applyAlignment="1">
      <alignment/>
      <protection/>
    </xf>
    <xf numFmtId="0" fontId="48" fillId="54" borderId="18" xfId="83" applyFont="1" applyFill="1" applyBorder="1" applyAlignment="1">
      <alignment horizontal="right"/>
      <protection/>
    </xf>
    <xf numFmtId="0" fontId="10" fillId="54" borderId="18" xfId="83" applyFont="1" applyFill="1" applyBorder="1" applyAlignment="1">
      <alignment/>
      <protection/>
    </xf>
    <xf numFmtId="0" fontId="4" fillId="43" borderId="0" xfId="83" applyFont="1" applyFill="1" applyAlignment="1">
      <alignment/>
      <protection/>
    </xf>
    <xf numFmtId="0" fontId="44" fillId="43" borderId="0" xfId="83" applyFont="1" applyFill="1" applyAlignment="1">
      <alignment horizontal="right"/>
      <protection/>
    </xf>
    <xf numFmtId="0" fontId="4" fillId="43" borderId="19" xfId="83" applyFont="1" applyFill="1" applyBorder="1" applyAlignment="1">
      <alignment/>
      <protection/>
    </xf>
    <xf numFmtId="0" fontId="4" fillId="54" borderId="0" xfId="83" applyFont="1" applyFill="1" applyAlignment="1">
      <alignment/>
      <protection/>
    </xf>
    <xf numFmtId="0" fontId="49" fillId="43" borderId="0" xfId="83" applyFont="1" applyFill="1" applyAlignment="1">
      <alignment horizontal="right"/>
      <protection/>
    </xf>
    <xf numFmtId="0" fontId="5" fillId="43" borderId="0" xfId="83" applyFont="1" applyFill="1" applyAlignment="1">
      <alignment/>
      <protection/>
    </xf>
    <xf numFmtId="0" fontId="3" fillId="43" borderId="18" xfId="83" applyFont="1" applyFill="1" applyBorder="1" applyAlignment="1">
      <alignment/>
      <protection/>
    </xf>
    <xf numFmtId="0" fontId="2" fillId="43" borderId="18" xfId="83" applyFont="1" applyFill="1" applyBorder="1" applyAlignment="1">
      <alignment/>
      <protection/>
    </xf>
    <xf numFmtId="0" fontId="2" fillId="56" borderId="0" xfId="83" applyFont="1" applyFill="1" applyAlignment="1">
      <alignment/>
      <protection/>
    </xf>
    <xf numFmtId="3" fontId="2" fillId="56" borderId="0" xfId="83" applyNumberFormat="1" applyFont="1" applyFill="1" applyAlignment="1">
      <alignment/>
      <protection/>
    </xf>
    <xf numFmtId="3" fontId="2" fillId="56" borderId="0" xfId="83" applyNumberFormat="1" applyFont="1" applyFill="1" applyAlignment="1">
      <alignment/>
      <protection/>
    </xf>
    <xf numFmtId="3" fontId="3" fillId="54" borderId="0" xfId="83" applyNumberFormat="1" applyFont="1" applyFill="1" applyAlignment="1">
      <alignment/>
      <protection/>
    </xf>
    <xf numFmtId="3" fontId="2" fillId="56" borderId="0" xfId="83" applyNumberFormat="1" applyFont="1" applyFill="1" applyBorder="1" applyAlignment="1">
      <alignment/>
      <protection/>
    </xf>
    <xf numFmtId="0" fontId="5" fillId="54" borderId="0" xfId="83" applyFont="1" applyFill="1" applyAlignment="1">
      <alignment/>
      <protection/>
    </xf>
    <xf numFmtId="0" fontId="2" fillId="54" borderId="0" xfId="83" applyFont="1" applyFill="1" applyAlignment="1">
      <alignment/>
      <protection/>
    </xf>
    <xf numFmtId="3" fontId="2" fillId="54" borderId="0" xfId="83" applyNumberFormat="1" applyFont="1" applyFill="1" applyBorder="1" applyAlignment="1">
      <alignment/>
      <protection/>
    </xf>
    <xf numFmtId="3" fontId="2" fillId="54" borderId="0" xfId="83" applyNumberFormat="1" applyFont="1" applyFill="1" applyAlignment="1">
      <alignment/>
      <protection/>
    </xf>
    <xf numFmtId="0" fontId="3" fillId="2" borderId="0" xfId="83" applyFont="1" applyFill="1" applyAlignment="1">
      <alignment horizontal="left"/>
      <protection/>
    </xf>
    <xf numFmtId="0" fontId="4" fillId="2" borderId="0" xfId="83" applyFont="1" applyFill="1" applyAlignment="1">
      <alignment/>
      <protection/>
    </xf>
    <xf numFmtId="0" fontId="3" fillId="2" borderId="0" xfId="83" applyFont="1" applyFill="1" applyAlignment="1">
      <alignment/>
      <protection/>
    </xf>
    <xf numFmtId="167" fontId="3" fillId="2" borderId="0" xfId="83" applyNumberFormat="1" applyFont="1" applyFill="1" applyAlignment="1">
      <alignment/>
      <protection/>
    </xf>
    <xf numFmtId="0" fontId="3" fillId="14" borderId="0" xfId="83" applyFont="1" applyFill="1" applyAlignment="1">
      <alignment/>
      <protection/>
    </xf>
    <xf numFmtId="167" fontId="3" fillId="14" borderId="0" xfId="83" applyNumberFormat="1" applyFont="1" applyFill="1" applyAlignment="1">
      <alignment/>
      <protection/>
    </xf>
    <xf numFmtId="0" fontId="3" fillId="2" borderId="0" xfId="83" applyFont="1" applyFill="1" applyBorder="1" applyAlignment="1">
      <alignment/>
      <protection/>
    </xf>
    <xf numFmtId="167" fontId="3" fillId="2" borderId="0" xfId="83" applyNumberFormat="1" applyFont="1" applyFill="1" applyBorder="1" applyAlignment="1">
      <alignment/>
      <protection/>
    </xf>
    <xf numFmtId="0" fontId="3" fillId="54" borderId="19" xfId="83" applyFont="1" applyFill="1" applyBorder="1" applyAlignment="1">
      <alignment/>
      <protection/>
    </xf>
    <xf numFmtId="0" fontId="6" fillId="54" borderId="0" xfId="83" applyFont="1" applyFill="1" applyAlignment="1">
      <alignment/>
      <protection/>
    </xf>
    <xf numFmtId="0" fontId="48" fillId="54" borderId="0" xfId="83" applyFont="1" applyFill="1" applyAlignment="1">
      <alignment/>
      <protection/>
    </xf>
    <xf numFmtId="0" fontId="0" fillId="54" borderId="0" xfId="83" applyFill="1">
      <alignment/>
      <protection/>
    </xf>
    <xf numFmtId="0" fontId="0" fillId="54" borderId="0" xfId="83" applyFill="1" applyBorder="1">
      <alignment/>
      <protection/>
    </xf>
    <xf numFmtId="0" fontId="50" fillId="54" borderId="0" xfId="83" applyFont="1" applyFill="1" applyBorder="1">
      <alignment/>
      <protection/>
    </xf>
    <xf numFmtId="0" fontId="36" fillId="54" borderId="0" xfId="83" applyFont="1" applyFill="1" applyBorder="1">
      <alignment/>
      <protection/>
    </xf>
    <xf numFmtId="0" fontId="0" fillId="54" borderId="0" xfId="83" applyFont="1" applyFill="1">
      <alignment/>
      <protection/>
    </xf>
    <xf numFmtId="0" fontId="0" fillId="0" borderId="0" xfId="83">
      <alignment/>
      <protection/>
    </xf>
    <xf numFmtId="0" fontId="36" fillId="43" borderId="24" xfId="83" applyFont="1" applyFill="1" applyBorder="1" applyAlignment="1">
      <alignment horizontal="center"/>
      <protection/>
    </xf>
    <xf numFmtId="0" fontId="36" fillId="43" borderId="24" xfId="83" applyFont="1" applyFill="1" applyBorder="1" applyAlignment="1" quotePrefix="1">
      <alignment horizontal="right"/>
      <protection/>
    </xf>
    <xf numFmtId="0" fontId="36" fillId="43" borderId="24" xfId="83" applyFont="1" applyFill="1" applyBorder="1" applyAlignment="1">
      <alignment horizontal="right"/>
      <protection/>
    </xf>
    <xf numFmtId="0" fontId="36" fillId="43" borderId="25" xfId="83" applyFont="1" applyFill="1" applyBorder="1" applyAlignment="1">
      <alignment horizontal="right"/>
      <protection/>
    </xf>
    <xf numFmtId="0" fontId="34" fillId="54" borderId="0" xfId="83" applyFont="1" applyFill="1" applyBorder="1">
      <alignment/>
      <protection/>
    </xf>
    <xf numFmtId="3" fontId="34" fillId="54" borderId="0" xfId="83" applyNumberFormat="1" applyFont="1" applyFill="1" applyBorder="1">
      <alignment/>
      <protection/>
    </xf>
    <xf numFmtId="3" fontId="34" fillId="54" borderId="0" xfId="83" applyNumberFormat="1" applyFont="1" applyFill="1">
      <alignment/>
      <protection/>
    </xf>
    <xf numFmtId="0" fontId="34" fillId="56" borderId="0" xfId="83" applyFont="1" applyFill="1" applyBorder="1">
      <alignment/>
      <protection/>
    </xf>
    <xf numFmtId="3" fontId="34" fillId="56" borderId="0" xfId="83" applyNumberFormat="1" applyFont="1" applyFill="1" applyBorder="1">
      <alignment/>
      <protection/>
    </xf>
    <xf numFmtId="3" fontId="34" fillId="56" borderId="0" xfId="83" applyNumberFormat="1" applyFont="1" applyFill="1">
      <alignment/>
      <protection/>
    </xf>
    <xf numFmtId="0" fontId="36" fillId="58" borderId="18" xfId="83" applyFont="1" applyFill="1" applyBorder="1" applyAlignment="1">
      <alignment horizontal="center"/>
      <protection/>
    </xf>
    <xf numFmtId="3" fontId="36" fillId="58" borderId="18" xfId="83" applyNumberFormat="1" applyFont="1" applyFill="1" applyBorder="1">
      <alignment/>
      <protection/>
    </xf>
    <xf numFmtId="0" fontId="47" fillId="54" borderId="0" xfId="83" applyFont="1" applyFill="1" applyBorder="1" applyAlignment="1">
      <alignment horizontal="center"/>
      <protection/>
    </xf>
    <xf numFmtId="3" fontId="36" fillId="54" borderId="0" xfId="83" applyNumberFormat="1" applyFont="1" applyFill="1" applyBorder="1">
      <alignment/>
      <protection/>
    </xf>
    <xf numFmtId="3" fontId="51" fillId="54" borderId="0" xfId="83" applyNumberFormat="1" applyFont="1" applyFill="1" applyBorder="1">
      <alignment/>
      <protection/>
    </xf>
    <xf numFmtId="0" fontId="34" fillId="54" borderId="0" xfId="83" applyFont="1" applyFill="1" applyBorder="1" applyAlignment="1">
      <alignment vertical="center"/>
      <protection/>
    </xf>
    <xf numFmtId="3" fontId="52" fillId="54" borderId="0" xfId="83" applyNumberFormat="1" applyFont="1" applyFill="1" applyBorder="1">
      <alignment/>
      <protection/>
    </xf>
    <xf numFmtId="3" fontId="53" fillId="54" borderId="0" xfId="83" applyNumberFormat="1" applyFont="1" applyFill="1" applyBorder="1">
      <alignment/>
      <protection/>
    </xf>
    <xf numFmtId="0" fontId="36" fillId="43" borderId="24" xfId="83" applyFont="1" applyFill="1" applyBorder="1">
      <alignment/>
      <protection/>
    </xf>
    <xf numFmtId="0" fontId="54" fillId="54" borderId="0" xfId="83" applyFont="1" applyFill="1" applyBorder="1" applyAlignment="1">
      <alignment vertical="center"/>
      <protection/>
    </xf>
    <xf numFmtId="3" fontId="54" fillId="54" borderId="0" xfId="83" applyNumberFormat="1" applyFont="1" applyFill="1" applyBorder="1" applyAlignment="1">
      <alignment horizontal="right"/>
      <protection/>
    </xf>
    <xf numFmtId="3" fontId="54" fillId="54" borderId="18" xfId="83" applyNumberFormat="1" applyFont="1" applyFill="1" applyBorder="1" applyAlignment="1">
      <alignment horizontal="right"/>
      <protection/>
    </xf>
    <xf numFmtId="0" fontId="36" fillId="56" borderId="0" xfId="83" applyFont="1" applyFill="1" applyBorder="1" applyAlignment="1">
      <alignment vertical="center"/>
      <protection/>
    </xf>
    <xf numFmtId="3" fontId="36" fillId="56" borderId="0" xfId="83" applyNumberFormat="1" applyFont="1" applyFill="1" applyBorder="1" applyAlignment="1">
      <alignment vertical="center"/>
      <protection/>
    </xf>
    <xf numFmtId="3" fontId="36" fillId="56" borderId="19" xfId="83" applyNumberFormat="1" applyFont="1" applyFill="1" applyBorder="1">
      <alignment/>
      <protection/>
    </xf>
    <xf numFmtId="0" fontId="34" fillId="56" borderId="0" xfId="83" applyFont="1" applyFill="1" applyBorder="1" applyAlignment="1">
      <alignment vertical="center"/>
      <protection/>
    </xf>
    <xf numFmtId="0" fontId="34" fillId="54" borderId="0" xfId="83" applyFont="1" applyFill="1" applyBorder="1" applyAlignment="1">
      <alignment horizontal="left" vertical="center"/>
      <protection/>
    </xf>
    <xf numFmtId="0" fontId="36" fillId="58" borderId="18" xfId="83" applyFont="1" applyFill="1" applyBorder="1" applyAlignment="1">
      <alignment horizontal="center" vertical="center"/>
      <protection/>
    </xf>
    <xf numFmtId="3" fontId="34" fillId="54" borderId="0" xfId="87" applyNumberFormat="1" applyFont="1" applyFill="1" applyBorder="1" applyAlignment="1">
      <alignment vertical="center"/>
      <protection/>
    </xf>
    <xf numFmtId="0" fontId="36" fillId="54" borderId="0" xfId="83" applyFont="1" applyFill="1" applyBorder="1" applyAlignment="1">
      <alignment horizontal="left" vertical="center"/>
      <protection/>
    </xf>
    <xf numFmtId="0" fontId="36" fillId="43" borderId="24" xfId="83" applyFont="1" applyFill="1" applyBorder="1" applyAlignment="1">
      <alignment horizontal="center" vertical="center" wrapText="1"/>
      <protection/>
    </xf>
    <xf numFmtId="0" fontId="36" fillId="43" borderId="24" xfId="83" applyFont="1" applyFill="1" applyBorder="1" applyAlignment="1">
      <alignment horizontal="right" vertical="center" wrapText="1"/>
      <protection/>
    </xf>
    <xf numFmtId="0" fontId="36" fillId="43" borderId="24" xfId="83" applyFont="1" applyFill="1" applyBorder="1" applyAlignment="1" quotePrefix="1">
      <alignment horizontal="right" vertical="center" wrapText="1"/>
      <protection/>
    </xf>
    <xf numFmtId="3" fontId="34" fillId="54" borderId="0" xfId="87" applyNumberFormat="1" applyFont="1" applyFill="1" applyBorder="1" applyAlignment="1">
      <alignment horizontal="right" vertical="center"/>
      <protection/>
    </xf>
    <xf numFmtId="0" fontId="34" fillId="56" borderId="0" xfId="83" applyFont="1" applyFill="1" applyBorder="1" applyAlignment="1">
      <alignment horizontal="left" vertical="center"/>
      <protection/>
    </xf>
    <xf numFmtId="4" fontId="34" fillId="56" borderId="0" xfId="83" applyNumberFormat="1" applyFont="1" applyFill="1" applyBorder="1" applyAlignment="1">
      <alignment horizontal="right"/>
      <protection/>
    </xf>
    <xf numFmtId="0" fontId="34" fillId="56" borderId="0" xfId="83" applyFont="1" applyFill="1" applyBorder="1" applyAlignment="1">
      <alignment horizontal="right"/>
      <protection/>
    </xf>
    <xf numFmtId="3" fontId="34" fillId="54" borderId="0" xfId="83" applyNumberFormat="1" applyFont="1" applyFill="1" applyAlignment="1">
      <alignment horizontal="right"/>
      <protection/>
    </xf>
    <xf numFmtId="3" fontId="34" fillId="56" borderId="0" xfId="83" applyNumberFormat="1" applyFont="1" applyFill="1" applyBorder="1" applyAlignment="1">
      <alignment horizontal="right"/>
      <protection/>
    </xf>
    <xf numFmtId="3" fontId="34" fillId="56" borderId="0" xfId="83" applyNumberFormat="1" applyFont="1" applyFill="1" applyAlignment="1">
      <alignment horizontal="right"/>
      <protection/>
    </xf>
    <xf numFmtId="3" fontId="34" fillId="54" borderId="0" xfId="83" applyNumberFormat="1" applyFont="1" applyFill="1" applyBorder="1" applyAlignment="1">
      <alignment horizontal="right"/>
      <protection/>
    </xf>
    <xf numFmtId="0" fontId="34" fillId="54" borderId="0" xfId="83" applyFont="1" applyFill="1" applyBorder="1" applyAlignment="1">
      <alignment horizontal="right"/>
      <protection/>
    </xf>
    <xf numFmtId="0" fontId="34" fillId="56" borderId="0" xfId="83" applyFont="1" applyFill="1" applyBorder="1" applyAlignment="1">
      <alignment vertical="center" wrapText="1"/>
      <protection/>
    </xf>
    <xf numFmtId="3" fontId="34" fillId="56" borderId="0" xfId="83" applyNumberFormat="1" applyFont="1" applyFill="1" applyBorder="1" applyAlignment="1">
      <alignment horizontal="right" vertical="center"/>
      <protection/>
    </xf>
    <xf numFmtId="0" fontId="34" fillId="56" borderId="0" xfId="83" applyFont="1" applyFill="1" applyBorder="1" applyAlignment="1">
      <alignment horizontal="right" vertical="center"/>
      <protection/>
    </xf>
    <xf numFmtId="3" fontId="36" fillId="58" borderId="18" xfId="83" applyNumberFormat="1" applyFont="1" applyFill="1" applyBorder="1" applyAlignment="1">
      <alignment horizontal="right" vertical="center"/>
      <protection/>
    </xf>
    <xf numFmtId="3" fontId="34" fillId="54" borderId="0" xfId="83" applyNumberFormat="1" applyFont="1" applyFill="1" applyBorder="1" applyAlignment="1">
      <alignment vertical="center"/>
      <protection/>
    </xf>
    <xf numFmtId="0" fontId="54" fillId="54" borderId="0" xfId="83" applyFont="1" applyFill="1">
      <alignment/>
      <protection/>
    </xf>
    <xf numFmtId="0" fontId="47" fillId="43" borderId="26" xfId="83" applyFont="1" applyFill="1" applyBorder="1" applyAlignment="1">
      <alignment horizontal="left" vertical="center" wrapText="1"/>
      <protection/>
    </xf>
    <xf numFmtId="10" fontId="57" fillId="0" borderId="27" xfId="83" applyNumberFormat="1" applyFont="1" applyFill="1" applyBorder="1" applyAlignment="1">
      <alignment horizontal="right"/>
      <protection/>
    </xf>
    <xf numFmtId="3" fontId="47" fillId="6" borderId="28" xfId="83" applyNumberFormat="1" applyFont="1" applyFill="1" applyBorder="1" applyAlignment="1">
      <alignment horizontal="right"/>
      <protection/>
    </xf>
    <xf numFmtId="10" fontId="47" fillId="6" borderId="29" xfId="83" applyNumberFormat="1" applyFont="1" applyFill="1" applyBorder="1" applyAlignment="1">
      <alignment horizontal="right"/>
      <protection/>
    </xf>
    <xf numFmtId="3" fontId="0" fillId="0" borderId="25" xfId="83" applyNumberFormat="1" applyFont="1" applyFill="1" applyBorder="1" applyAlignment="1">
      <alignment horizontal="right"/>
      <protection/>
    </xf>
    <xf numFmtId="10" fontId="0" fillId="0" borderId="27" xfId="83" applyNumberFormat="1" applyFont="1" applyFill="1" applyBorder="1" applyAlignment="1">
      <alignment horizontal="right"/>
      <protection/>
    </xf>
    <xf numFmtId="10" fontId="47" fillId="18" borderId="29" xfId="83" applyNumberFormat="1" applyFont="1" applyFill="1" applyBorder="1" applyAlignment="1">
      <alignment horizontal="right"/>
      <protection/>
    </xf>
    <xf numFmtId="0" fontId="57" fillId="0" borderId="30" xfId="83" applyFont="1" applyFill="1" applyBorder="1" applyAlignment="1">
      <alignment horizontal="left" vertical="center" wrapText="1"/>
      <protection/>
    </xf>
    <xf numFmtId="0" fontId="57" fillId="0" borderId="31" xfId="83" applyFont="1" applyFill="1" applyBorder="1" applyAlignment="1">
      <alignment horizontal="left" vertical="center" wrapText="1"/>
      <protection/>
    </xf>
    <xf numFmtId="0" fontId="54" fillId="0" borderId="32" xfId="83" applyFont="1" applyFill="1" applyBorder="1" applyAlignment="1">
      <alignment horizontal="left" vertical="center" wrapText="1"/>
      <protection/>
    </xf>
    <xf numFmtId="0" fontId="47" fillId="6" borderId="33" xfId="83" applyFont="1" applyFill="1" applyBorder="1" applyAlignment="1">
      <alignment horizontal="left" vertical="center" wrapText="1"/>
      <protection/>
    </xf>
    <xf numFmtId="0" fontId="0" fillId="0" borderId="30" xfId="83" applyFont="1" applyFill="1" applyBorder="1" applyAlignment="1">
      <alignment horizontal="left" vertical="center" wrapText="1"/>
      <protection/>
    </xf>
    <xf numFmtId="0" fontId="47" fillId="18" borderId="33" xfId="83" applyFont="1" applyFill="1" applyBorder="1" applyAlignment="1">
      <alignment horizontal="left" vertical="center"/>
      <protection/>
    </xf>
    <xf numFmtId="0" fontId="36" fillId="43" borderId="24" xfId="83" applyFont="1" applyFill="1" applyBorder="1" applyAlignment="1">
      <alignment vertical="center" wrapText="1"/>
      <protection/>
    </xf>
    <xf numFmtId="0" fontId="34" fillId="54" borderId="0" xfId="83" applyFont="1" applyFill="1" applyAlignment="1">
      <alignment horizontal="center" vertical="center" wrapText="1"/>
      <protection/>
    </xf>
    <xf numFmtId="0" fontId="8" fillId="54" borderId="0" xfId="83" applyFont="1" applyFill="1" applyAlignment="1">
      <alignment horizontal="center" vertical="center" wrapText="1"/>
      <protection/>
    </xf>
    <xf numFmtId="0" fontId="34" fillId="56" borderId="0" xfId="83" applyFont="1" applyFill="1" applyAlignment="1">
      <alignment horizontal="center" vertical="center" wrapText="1"/>
      <protection/>
    </xf>
    <xf numFmtId="0" fontId="8" fillId="56" borderId="0" xfId="83" applyFont="1" applyFill="1" applyAlignment="1">
      <alignment horizontal="center" vertical="center" wrapText="1"/>
      <protection/>
    </xf>
    <xf numFmtId="0" fontId="36" fillId="6" borderId="24" xfId="83" applyFont="1" applyFill="1" applyBorder="1" applyAlignment="1">
      <alignment horizontal="left"/>
      <protection/>
    </xf>
    <xf numFmtId="0" fontId="34" fillId="6" borderId="24" xfId="83" applyFont="1" applyFill="1" applyBorder="1" applyAlignment="1">
      <alignment horizontal="center" vertical="center" wrapText="1"/>
      <protection/>
    </xf>
    <xf numFmtId="195" fontId="38" fillId="54" borderId="0" xfId="0" applyNumberFormat="1" applyFont="1" applyFill="1" applyAlignment="1">
      <alignment horizontal="right"/>
    </xf>
    <xf numFmtId="195" fontId="38" fillId="56" borderId="0" xfId="0" applyNumberFormat="1" applyFont="1" applyFill="1" applyAlignment="1">
      <alignment horizontal="right"/>
    </xf>
    <xf numFmtId="195" fontId="38" fillId="56" borderId="0" xfId="0" applyNumberFormat="1" applyFont="1" applyFill="1" applyAlignment="1">
      <alignment/>
    </xf>
    <xf numFmtId="195" fontId="38" fillId="56" borderId="0" xfId="0" applyNumberFormat="1" applyFont="1" applyFill="1" applyAlignment="1" quotePrefix="1">
      <alignment horizontal="right"/>
    </xf>
    <xf numFmtId="195" fontId="38" fillId="54" borderId="0" xfId="0" applyNumberFormat="1" applyFont="1" applyFill="1" applyAlignment="1">
      <alignment/>
    </xf>
    <xf numFmtId="195" fontId="87" fillId="54" borderId="0" xfId="0" applyNumberFormat="1" applyFont="1" applyFill="1" applyAlignment="1">
      <alignment horizontal="right"/>
    </xf>
    <xf numFmtId="195" fontId="87" fillId="56" borderId="0" xfId="0" applyNumberFormat="1" applyFont="1" applyFill="1" applyAlignment="1" quotePrefix="1">
      <alignment horizontal="right"/>
    </xf>
    <xf numFmtId="195" fontId="38" fillId="54" borderId="0" xfId="0" applyNumberFormat="1" applyFont="1" applyFill="1" applyBorder="1" applyAlignment="1">
      <alignment/>
    </xf>
    <xf numFmtId="195" fontId="38" fillId="54" borderId="0" xfId="0" applyNumberFormat="1" applyFont="1" applyFill="1" applyBorder="1" applyAlignment="1">
      <alignment horizontal="right"/>
    </xf>
    <xf numFmtId="195" fontId="38" fillId="54" borderId="0" xfId="0" applyNumberFormat="1" applyFont="1" applyFill="1" applyAlignment="1" quotePrefix="1">
      <alignment horizontal="right"/>
    </xf>
    <xf numFmtId="3" fontId="38" fillId="56" borderId="0" xfId="0" applyNumberFormat="1" applyFont="1" applyFill="1" applyAlignment="1">
      <alignment horizontal="right"/>
    </xf>
    <xf numFmtId="3" fontId="38" fillId="54" borderId="0" xfId="0" applyNumberFormat="1" applyFont="1" applyFill="1" applyAlignment="1">
      <alignment horizontal="right"/>
    </xf>
    <xf numFmtId="0" fontId="88" fillId="54" borderId="0" xfId="0" applyFont="1" applyFill="1" applyAlignment="1">
      <alignment horizontal="right"/>
    </xf>
    <xf numFmtId="182" fontId="89" fillId="43" borderId="19" xfId="0" applyNumberFormat="1" applyFont="1" applyFill="1" applyBorder="1" applyAlignment="1">
      <alignment horizontal="right"/>
    </xf>
    <xf numFmtId="0" fontId="90" fillId="43" borderId="0" xfId="0" applyFont="1" applyFill="1" applyAlignment="1">
      <alignment horizontal="right"/>
    </xf>
    <xf numFmtId="0" fontId="90" fillId="43" borderId="18" xfId="0" applyFont="1" applyFill="1" applyBorder="1" applyAlignment="1">
      <alignment horizontal="right"/>
    </xf>
    <xf numFmtId="0" fontId="91" fillId="54" borderId="0" xfId="0" applyFont="1" applyFill="1" applyAlignment="1">
      <alignment horizontal="right"/>
    </xf>
    <xf numFmtId="0" fontId="89" fillId="54" borderId="0" xfId="0" applyFont="1" applyFill="1" applyAlignment="1">
      <alignment horizontal="right"/>
    </xf>
    <xf numFmtId="0" fontId="91" fillId="54" borderId="18" xfId="0" applyFont="1" applyFill="1" applyBorder="1" applyAlignment="1">
      <alignment horizontal="right"/>
    </xf>
    <xf numFmtId="0" fontId="92" fillId="54" borderId="0" xfId="0" applyFont="1" applyFill="1" applyAlignment="1">
      <alignment horizontal="right"/>
    </xf>
    <xf numFmtId="0" fontId="39" fillId="43" borderId="0" xfId="0" applyFont="1" applyFill="1" applyBorder="1" applyAlignment="1">
      <alignment horizontal="right"/>
    </xf>
    <xf numFmtId="195" fontId="8" fillId="56" borderId="0" xfId="83" applyNumberFormat="1" applyFont="1" applyFill="1" applyBorder="1">
      <alignment/>
      <protection/>
    </xf>
    <xf numFmtId="166" fontId="8" fillId="0" borderId="19" xfId="83" applyNumberFormat="1" applyFont="1" applyBorder="1">
      <alignment/>
      <protection/>
    </xf>
    <xf numFmtId="166" fontId="8" fillId="43" borderId="0" xfId="83" applyNumberFormat="1" applyFont="1" applyFill="1" applyBorder="1" applyAlignment="1">
      <alignment horizontal="right"/>
      <protection/>
    </xf>
    <xf numFmtId="49" fontId="40" fillId="43" borderId="0" xfId="83" applyNumberFormat="1" applyFont="1" applyFill="1" applyBorder="1" applyAlignment="1">
      <alignment horizontal="right"/>
      <protection/>
    </xf>
    <xf numFmtId="49" fontId="40" fillId="43" borderId="0" xfId="83" applyNumberFormat="1" applyFont="1" applyFill="1" applyBorder="1" applyAlignment="1" quotePrefix="1">
      <alignment horizontal="right"/>
      <protection/>
    </xf>
    <xf numFmtId="166" fontId="38" fillId="0" borderId="0" xfId="83" applyNumberFormat="1" applyFont="1" applyBorder="1">
      <alignment/>
      <protection/>
    </xf>
    <xf numFmtId="166" fontId="38" fillId="56" borderId="0" xfId="83" applyNumberFormat="1" applyFont="1" applyFill="1" applyBorder="1">
      <alignment/>
      <protection/>
    </xf>
    <xf numFmtId="166" fontId="39" fillId="57" borderId="0" xfId="83" applyNumberFormat="1" applyFont="1" applyFill="1" applyBorder="1">
      <alignment/>
      <protection/>
    </xf>
    <xf numFmtId="166" fontId="38" fillId="2" borderId="0" xfId="83" applyNumberFormat="1" applyFont="1" applyFill="1" applyBorder="1">
      <alignment/>
      <protection/>
    </xf>
    <xf numFmtId="195" fontId="8" fillId="2" borderId="0" xfId="83" applyNumberFormat="1" applyFont="1" applyFill="1" applyBorder="1" applyAlignment="1">
      <alignment horizontal="right"/>
      <protection/>
    </xf>
    <xf numFmtId="166" fontId="38" fillId="14" borderId="0" xfId="83" applyNumberFormat="1" applyFont="1" applyFill="1" applyBorder="1">
      <alignment/>
      <protection/>
    </xf>
    <xf numFmtId="195" fontId="8" fillId="14" borderId="0" xfId="83" applyNumberFormat="1" applyFont="1" applyFill="1" applyBorder="1" applyAlignment="1">
      <alignment horizontal="right"/>
      <protection/>
    </xf>
    <xf numFmtId="195" fontId="41" fillId="58" borderId="0" xfId="83" applyNumberFormat="1" applyFont="1" applyFill="1" applyBorder="1" applyAlignment="1">
      <alignment horizontal="right"/>
      <protection/>
    </xf>
    <xf numFmtId="166" fontId="8" fillId="0" borderId="20" xfId="83" applyNumberFormat="1" applyFont="1" applyBorder="1">
      <alignment/>
      <protection/>
    </xf>
    <xf numFmtId="166" fontId="8" fillId="0" borderId="34" xfId="83" applyNumberFormat="1" applyFont="1" applyBorder="1" applyAlignment="1" quotePrefix="1">
      <alignment horizontal="left"/>
      <protection/>
    </xf>
    <xf numFmtId="166" fontId="8" fillId="56" borderId="34" xfId="83" applyNumberFormat="1" applyFont="1" applyFill="1" applyBorder="1">
      <alignment/>
      <protection/>
    </xf>
    <xf numFmtId="166" fontId="8" fillId="0" borderId="34" xfId="83" applyNumberFormat="1" applyFont="1" applyBorder="1">
      <alignment/>
      <protection/>
    </xf>
    <xf numFmtId="166" fontId="40" fillId="57" borderId="34" xfId="83" applyNumberFormat="1" applyFont="1" applyFill="1" applyBorder="1">
      <alignment/>
      <protection/>
    </xf>
    <xf numFmtId="195" fontId="40" fillId="57" borderId="22" xfId="83" applyNumberFormat="1" applyFont="1" applyFill="1" applyBorder="1">
      <alignment/>
      <protection/>
    </xf>
    <xf numFmtId="172" fontId="8" fillId="2" borderId="34" xfId="83" applyNumberFormat="1" applyFont="1" applyFill="1" applyBorder="1">
      <alignment/>
      <protection/>
    </xf>
    <xf numFmtId="172" fontId="8" fillId="14" borderId="34" xfId="83" applyNumberFormat="1" applyFont="1" applyFill="1" applyBorder="1" applyAlignment="1">
      <alignment/>
      <protection/>
    </xf>
    <xf numFmtId="172" fontId="8" fillId="14" borderId="34" xfId="83" applyNumberFormat="1" applyFont="1" applyFill="1" applyBorder="1">
      <alignment/>
      <protection/>
    </xf>
    <xf numFmtId="166" fontId="41" fillId="58" borderId="34" xfId="83" applyNumberFormat="1" applyFont="1" applyFill="1" applyBorder="1" applyAlignment="1" quotePrefix="1">
      <alignment horizontal="left"/>
      <protection/>
    </xf>
    <xf numFmtId="166" fontId="41" fillId="58" borderId="34" xfId="83" applyNumberFormat="1" applyFont="1" applyFill="1" applyBorder="1">
      <alignment/>
      <protection/>
    </xf>
    <xf numFmtId="166" fontId="8" fillId="0" borderId="35" xfId="83" applyNumberFormat="1" applyFont="1" applyBorder="1">
      <alignment/>
      <protection/>
    </xf>
    <xf numFmtId="166" fontId="8" fillId="0" borderId="36" xfId="83" applyNumberFormat="1" applyFont="1" applyBorder="1">
      <alignment/>
      <protection/>
    </xf>
    <xf numFmtId="182" fontId="39" fillId="43" borderId="0" xfId="0" applyNumberFormat="1" applyFont="1" applyFill="1" applyBorder="1" applyAlignment="1">
      <alignment horizontal="center"/>
    </xf>
    <xf numFmtId="166" fontId="40" fillId="27" borderId="20" xfId="83" applyNumberFormat="1" applyFont="1" applyFill="1" applyBorder="1" applyAlignment="1">
      <alignment horizontal="right"/>
      <protection/>
    </xf>
    <xf numFmtId="166" fontId="39" fillId="18" borderId="21" xfId="83" applyNumberFormat="1" applyFont="1" applyFill="1" applyBorder="1" applyAlignment="1">
      <alignment horizontal="right"/>
      <protection/>
    </xf>
    <xf numFmtId="166" fontId="40" fillId="27" borderId="22" xfId="83" applyNumberFormat="1" applyFont="1" applyFill="1" applyBorder="1" applyAlignment="1">
      <alignment horizontal="right"/>
      <protection/>
    </xf>
    <xf numFmtId="166" fontId="39" fillId="18" borderId="34" xfId="83" applyNumberFormat="1" applyFont="1" applyFill="1" applyBorder="1" applyAlignment="1">
      <alignment horizontal="right"/>
      <protection/>
    </xf>
    <xf numFmtId="166" fontId="8" fillId="0" borderId="19" xfId="83" applyNumberFormat="1" applyFont="1" applyBorder="1" applyAlignment="1">
      <alignment horizontal="right"/>
      <protection/>
    </xf>
    <xf numFmtId="166" fontId="40" fillId="0" borderId="22" xfId="83" applyNumberFormat="1" applyFont="1" applyBorder="1" applyAlignment="1">
      <alignment horizontal="right"/>
      <protection/>
    </xf>
    <xf numFmtId="166" fontId="2" fillId="0" borderId="34" xfId="83" applyNumberFormat="1" applyFont="1" applyBorder="1" applyAlignment="1">
      <alignment horizontal="right"/>
      <protection/>
    </xf>
    <xf numFmtId="166" fontId="3" fillId="0" borderId="22" xfId="83" applyNumberFormat="1" applyFont="1" applyBorder="1" applyAlignment="1">
      <alignment horizontal="right"/>
      <protection/>
    </xf>
    <xf numFmtId="166" fontId="8" fillId="54" borderId="18" xfId="83" applyNumberFormat="1" applyFont="1" applyFill="1" applyBorder="1" applyAlignment="1">
      <alignment horizontal="right"/>
      <protection/>
    </xf>
    <xf numFmtId="166" fontId="40" fillId="54" borderId="36" xfId="83" applyNumberFormat="1" applyFont="1" applyFill="1" applyBorder="1" applyAlignment="1">
      <alignment horizontal="right"/>
      <protection/>
    </xf>
    <xf numFmtId="166" fontId="2" fillId="0" borderId="35" xfId="83" applyNumberFormat="1" applyFont="1" applyBorder="1" applyAlignment="1">
      <alignment horizontal="right"/>
      <protection/>
    </xf>
    <xf numFmtId="166" fontId="3" fillId="0" borderId="36" xfId="83" applyNumberFormat="1" applyFont="1" applyBorder="1" applyAlignment="1">
      <alignment horizontal="right"/>
      <protection/>
    </xf>
    <xf numFmtId="176" fontId="3" fillId="54" borderId="0" xfId="83" applyNumberFormat="1" applyFont="1" applyFill="1" applyBorder="1" applyAlignment="1">
      <alignment horizontal="right"/>
      <protection/>
    </xf>
    <xf numFmtId="3" fontId="3" fillId="54" borderId="0" xfId="83" applyNumberFormat="1" applyFont="1" applyFill="1" applyBorder="1" applyAlignment="1">
      <alignment horizontal="right"/>
      <protection/>
    </xf>
    <xf numFmtId="176" fontId="2" fillId="54" borderId="0" xfId="83" applyNumberFormat="1" applyFont="1" applyFill="1" applyBorder="1" applyAlignment="1">
      <alignment horizontal="right"/>
      <protection/>
    </xf>
    <xf numFmtId="0" fontId="48" fillId="56" borderId="0" xfId="83" applyFont="1" applyFill="1" applyBorder="1" applyAlignment="1">
      <alignment horizontal="right"/>
      <protection/>
    </xf>
    <xf numFmtId="3" fontId="48" fillId="56" borderId="0" xfId="83" applyNumberFormat="1" applyFont="1" applyFill="1" applyBorder="1" applyAlignment="1">
      <alignment horizontal="right"/>
      <protection/>
    </xf>
    <xf numFmtId="0" fontId="48" fillId="58" borderId="0" xfId="83" applyFont="1" applyFill="1" applyBorder="1">
      <alignment/>
      <protection/>
    </xf>
    <xf numFmtId="0" fontId="0" fillId="54" borderId="0" xfId="83" applyFill="1" applyAlignment="1">
      <alignment horizontal="right"/>
      <protection/>
    </xf>
    <xf numFmtId="3" fontId="0" fillId="54" borderId="0" xfId="83" applyNumberFormat="1" applyFill="1" applyAlignment="1">
      <alignment horizontal="right"/>
      <protection/>
    </xf>
    <xf numFmtId="0" fontId="10" fillId="54" borderId="0" xfId="83" applyFont="1" applyFill="1" applyAlignment="1">
      <alignment horizontal="right"/>
      <protection/>
    </xf>
    <xf numFmtId="0" fontId="4" fillId="43" borderId="19" xfId="83" applyFont="1" applyFill="1" applyBorder="1" applyAlignment="1">
      <alignment horizontal="right"/>
      <protection/>
    </xf>
    <xf numFmtId="0" fontId="5" fillId="43" borderId="0" xfId="83" applyFont="1" applyFill="1" applyAlignment="1">
      <alignment horizontal="right"/>
      <protection/>
    </xf>
    <xf numFmtId="0" fontId="2" fillId="43" borderId="18" xfId="83" applyFont="1" applyFill="1" applyBorder="1" applyAlignment="1">
      <alignment horizontal="right"/>
      <protection/>
    </xf>
    <xf numFmtId="0" fontId="3" fillId="54" borderId="0" xfId="83" applyFont="1" applyFill="1" applyAlignment="1">
      <alignment horizontal="right"/>
      <protection/>
    </xf>
    <xf numFmtId="0" fontId="3" fillId="54" borderId="18" xfId="83" applyFont="1" applyFill="1" applyBorder="1" applyAlignment="1">
      <alignment horizontal="right"/>
      <protection/>
    </xf>
    <xf numFmtId="0" fontId="6" fillId="54" borderId="0" xfId="83" applyFont="1" applyFill="1" applyAlignment="1">
      <alignment horizontal="right"/>
      <protection/>
    </xf>
    <xf numFmtId="0" fontId="4" fillId="54" borderId="0" xfId="83" applyFont="1" applyFill="1" applyAlignment="1">
      <alignment horizontal="right"/>
      <protection/>
    </xf>
    <xf numFmtId="0" fontId="47" fillId="43" borderId="37" xfId="83" applyFont="1" applyFill="1" applyBorder="1" applyAlignment="1">
      <alignment horizontal="right" vertical="center"/>
      <protection/>
    </xf>
    <xf numFmtId="0" fontId="47" fillId="43" borderId="38" xfId="83" applyFont="1" applyFill="1" applyBorder="1" applyAlignment="1">
      <alignment horizontal="right" vertical="center"/>
      <protection/>
    </xf>
    <xf numFmtId="3" fontId="54" fillId="0" borderId="25" xfId="83" applyNumberFormat="1" applyFont="1" applyFill="1" applyBorder="1" applyAlignment="1">
      <alignment horizontal="right"/>
      <protection/>
    </xf>
    <xf numFmtId="3" fontId="54" fillId="0" borderId="39" xfId="83" applyNumberFormat="1" applyFont="1" applyFill="1" applyBorder="1" applyAlignment="1">
      <alignment horizontal="right"/>
      <protection/>
    </xf>
    <xf numFmtId="1" fontId="54" fillId="0" borderId="39" xfId="83" applyNumberFormat="1" applyFont="1" applyFill="1" applyBorder="1" applyAlignment="1">
      <alignment horizontal="right"/>
      <protection/>
    </xf>
    <xf numFmtId="3" fontId="36" fillId="18" borderId="28" xfId="83" applyNumberFormat="1" applyFont="1" applyFill="1" applyBorder="1" applyAlignment="1">
      <alignment horizontal="right"/>
      <protection/>
    </xf>
    <xf numFmtId="3" fontId="34" fillId="56" borderId="0" xfId="87" applyNumberFormat="1" applyFont="1" applyFill="1" applyBorder="1" applyAlignment="1">
      <alignment horizontal="right" vertical="center"/>
      <protection/>
    </xf>
    <xf numFmtId="4" fontId="34" fillId="56" borderId="0" xfId="83" applyNumberFormat="1" applyFont="1" applyFill="1" applyAlignment="1">
      <alignment horizontal="right"/>
      <protection/>
    </xf>
    <xf numFmtId="3" fontId="36" fillId="58" borderId="18" xfId="83" applyNumberFormat="1" applyFont="1" applyFill="1" applyBorder="1" applyAlignment="1">
      <alignment horizontal="right"/>
      <protection/>
    </xf>
    <xf numFmtId="182" fontId="39" fillId="0" borderId="0" xfId="0" applyNumberFormat="1" applyFont="1" applyFill="1" applyAlignment="1">
      <alignment horizontal="right"/>
    </xf>
    <xf numFmtId="167" fontId="38" fillId="56" borderId="0" xfId="0" applyNumberFormat="1" applyFont="1" applyFill="1" applyBorder="1" applyAlignment="1">
      <alignment horizontal="right"/>
    </xf>
    <xf numFmtId="167" fontId="38" fillId="56" borderId="0" xfId="0" applyNumberFormat="1" applyFont="1" applyFill="1" applyAlignment="1">
      <alignment horizontal="right"/>
    </xf>
    <xf numFmtId="182" fontId="39" fillId="56" borderId="0" xfId="0" applyNumberFormat="1" applyFont="1" applyFill="1" applyAlignment="1">
      <alignment horizontal="right"/>
    </xf>
    <xf numFmtId="167" fontId="39" fillId="56" borderId="0" xfId="0" applyNumberFormat="1" applyFont="1" applyFill="1" applyAlignment="1">
      <alignment horizontal="right"/>
    </xf>
    <xf numFmtId="0" fontId="9" fillId="54" borderId="0" xfId="83" applyFont="1" applyFill="1" applyAlignment="1">
      <alignment horizontal="left" vertical="justify"/>
      <protection/>
    </xf>
    <xf numFmtId="0" fontId="11" fillId="54" borderId="0" xfId="83" applyFont="1" applyFill="1" applyAlignment="1">
      <alignment horizontal="right"/>
      <protection/>
    </xf>
    <xf numFmtId="0" fontId="9" fillId="54" borderId="18" xfId="83" applyFont="1" applyFill="1" applyBorder="1" applyAlignment="1">
      <alignment horizontal="left" vertical="justify"/>
      <protection/>
    </xf>
    <xf numFmtId="0" fontId="2" fillId="54" borderId="18" xfId="83" applyFont="1" applyFill="1" applyBorder="1" applyAlignment="1">
      <alignment/>
      <protection/>
    </xf>
    <xf numFmtId="0" fontId="10" fillId="54" borderId="18" xfId="83" applyFont="1" applyFill="1" applyBorder="1" applyAlignment="1">
      <alignment horizontal="right"/>
      <protection/>
    </xf>
    <xf numFmtId="0" fontId="9" fillId="43" borderId="0" xfId="83" applyFont="1" applyFill="1" applyBorder="1" applyAlignment="1">
      <alignment horizontal="left" vertical="justify"/>
      <protection/>
    </xf>
    <xf numFmtId="0" fontId="2" fillId="43" borderId="0" xfId="83" applyFont="1" applyFill="1" applyBorder="1" applyAlignment="1">
      <alignment/>
      <protection/>
    </xf>
    <xf numFmtId="0" fontId="3" fillId="43" borderId="0" xfId="83" applyFont="1" applyFill="1" applyBorder="1" applyAlignment="1">
      <alignment horizontal="right"/>
      <protection/>
    </xf>
    <xf numFmtId="0" fontId="10" fillId="43" borderId="0" xfId="83" applyFont="1" applyFill="1" applyBorder="1" applyAlignment="1">
      <alignment horizontal="right"/>
      <protection/>
    </xf>
    <xf numFmtId="0" fontId="10" fillId="43" borderId="0" xfId="83" applyFont="1" applyFill="1" applyBorder="1" applyAlignment="1">
      <alignment/>
      <protection/>
    </xf>
    <xf numFmtId="0" fontId="10" fillId="43" borderId="0" xfId="83" applyFont="1" applyFill="1" applyAlignment="1">
      <alignment/>
      <protection/>
    </xf>
    <xf numFmtId="0" fontId="10" fillId="43" borderId="19" xfId="83" applyFont="1" applyFill="1" applyBorder="1" applyAlignment="1">
      <alignment/>
      <protection/>
    </xf>
    <xf numFmtId="0" fontId="4" fillId="43" borderId="0" xfId="83" applyFont="1" applyFill="1" applyAlignment="1">
      <alignment vertical="center"/>
      <protection/>
    </xf>
    <xf numFmtId="0" fontId="5" fillId="43" borderId="0" xfId="83" applyFont="1" applyFill="1" applyAlignment="1">
      <alignment vertical="center"/>
      <protection/>
    </xf>
    <xf numFmtId="0" fontId="4" fillId="43" borderId="0" xfId="83" applyFont="1" applyFill="1" applyAlignment="1">
      <alignment horizontal="right" vertical="center"/>
      <protection/>
    </xf>
    <xf numFmtId="0" fontId="36" fillId="43" borderId="0" xfId="83" applyFont="1" applyFill="1" applyAlignment="1">
      <alignment horizontal="right" vertical="center"/>
      <protection/>
    </xf>
    <xf numFmtId="0" fontId="4" fillId="43" borderId="0" xfId="83" applyFont="1" applyFill="1" applyAlignment="1">
      <alignment horizontal="right"/>
      <protection/>
    </xf>
    <xf numFmtId="0" fontId="36" fillId="43" borderId="0" xfId="83" applyFont="1" applyFill="1" applyBorder="1" applyAlignment="1">
      <alignment vertical="center"/>
      <protection/>
    </xf>
    <xf numFmtId="0" fontId="34" fillId="43" borderId="0" xfId="83" applyFont="1" applyFill="1" applyAlignment="1">
      <alignment vertical="center"/>
      <protection/>
    </xf>
    <xf numFmtId="0" fontId="36" fillId="43" borderId="0" xfId="83" applyFont="1" applyFill="1" applyAlignment="1">
      <alignment vertical="center"/>
      <protection/>
    </xf>
    <xf numFmtId="0" fontId="4" fillId="43" borderId="18" xfId="83" applyFont="1" applyFill="1" applyBorder="1" applyAlignment="1">
      <alignment vertical="center"/>
      <protection/>
    </xf>
    <xf numFmtId="0" fontId="10" fillId="43" borderId="18" xfId="83" applyFont="1" applyFill="1" applyBorder="1" applyAlignment="1">
      <alignment vertical="center"/>
      <protection/>
    </xf>
    <xf numFmtId="0" fontId="5" fillId="43" borderId="18" xfId="83" applyFont="1" applyFill="1" applyBorder="1" applyAlignment="1">
      <alignment vertical="center"/>
      <protection/>
    </xf>
    <xf numFmtId="0" fontId="36" fillId="43" borderId="18" xfId="83" applyFont="1" applyFill="1" applyBorder="1" applyAlignment="1">
      <alignment horizontal="right" vertical="center"/>
      <protection/>
    </xf>
    <xf numFmtId="0" fontId="4" fillId="43" borderId="18" xfId="83" applyFont="1" applyFill="1" applyBorder="1" applyAlignment="1">
      <alignment horizontal="right" vertical="center"/>
      <protection/>
    </xf>
    <xf numFmtId="0" fontId="5" fillId="43" borderId="18" xfId="83" applyFont="1" applyFill="1" applyBorder="1" applyAlignment="1">
      <alignment horizontal="right" vertical="center"/>
      <protection/>
    </xf>
    <xf numFmtId="0" fontId="5" fillId="43" borderId="18" xfId="83" applyFont="1" applyFill="1" applyBorder="1" applyAlignment="1">
      <alignment vertical="center"/>
      <protection/>
    </xf>
    <xf numFmtId="0" fontId="5" fillId="43" borderId="40" xfId="83" applyFont="1" applyFill="1" applyBorder="1" applyAlignment="1">
      <alignment vertical="center"/>
      <protection/>
    </xf>
    <xf numFmtId="0" fontId="5" fillId="43" borderId="40" xfId="83" applyFont="1" applyFill="1" applyBorder="1" applyAlignment="1">
      <alignment horizontal="right" vertical="center"/>
      <protection/>
    </xf>
    <xf numFmtId="0" fontId="4" fillId="54" borderId="0" xfId="83" applyFont="1" applyFill="1" applyBorder="1" applyAlignment="1">
      <alignment vertical="center"/>
      <protection/>
    </xf>
    <xf numFmtId="0" fontId="10" fillId="54" borderId="0" xfId="83" applyFont="1" applyFill="1" applyAlignment="1">
      <alignment vertical="center"/>
      <protection/>
    </xf>
    <xf numFmtId="0" fontId="5" fillId="54" borderId="0" xfId="83" applyFont="1" applyFill="1" applyBorder="1" applyAlignment="1">
      <alignment vertical="center"/>
      <protection/>
    </xf>
    <xf numFmtId="0" fontId="4" fillId="54" borderId="0" xfId="83" applyFont="1" applyFill="1" applyBorder="1" applyAlignment="1">
      <alignment horizontal="right" vertical="center"/>
      <protection/>
    </xf>
    <xf numFmtId="0" fontId="4" fillId="54" borderId="0" xfId="83" applyFont="1" applyFill="1" applyBorder="1" applyAlignment="1">
      <alignment/>
      <protection/>
    </xf>
    <xf numFmtId="0" fontId="39" fillId="39" borderId="0" xfId="83" applyFont="1" applyFill="1" applyAlignment="1">
      <alignment vertical="center"/>
      <protection/>
    </xf>
    <xf numFmtId="0" fontId="38" fillId="39" borderId="0" xfId="83" applyFont="1" applyFill="1" applyAlignment="1">
      <alignment vertical="center"/>
      <protection/>
    </xf>
    <xf numFmtId="0" fontId="38" fillId="39" borderId="0" xfId="83" applyFont="1" applyFill="1" applyAlignment="1">
      <alignment horizontal="right" vertical="center"/>
      <protection/>
    </xf>
    <xf numFmtId="0" fontId="38" fillId="39" borderId="0" xfId="83" applyFont="1" applyFill="1" applyAlignment="1">
      <alignment/>
      <protection/>
    </xf>
    <xf numFmtId="0" fontId="38" fillId="39" borderId="0" xfId="83" applyFont="1" applyFill="1" applyAlignment="1">
      <alignment horizontal="right"/>
      <protection/>
    </xf>
    <xf numFmtId="0" fontId="38" fillId="54" borderId="0" xfId="83" applyFont="1" applyFill="1" applyAlignment="1">
      <alignment/>
      <protection/>
    </xf>
    <xf numFmtId="0" fontId="39" fillId="54" borderId="0" xfId="83" applyFont="1" applyFill="1" applyAlignment="1">
      <alignment/>
      <protection/>
    </xf>
    <xf numFmtId="3" fontId="39" fillId="54" borderId="0" xfId="83" applyNumberFormat="1" applyFont="1" applyFill="1" applyAlignment="1">
      <alignment horizontal="right"/>
      <protection/>
    </xf>
    <xf numFmtId="189" fontId="38" fillId="54" borderId="0" xfId="83" applyNumberFormat="1" applyFont="1" applyFill="1" applyAlignment="1">
      <alignment horizontal="right"/>
      <protection/>
    </xf>
    <xf numFmtId="1" fontId="38" fillId="54" borderId="0" xfId="83" applyNumberFormat="1" applyFont="1" applyFill="1" applyAlignment="1">
      <alignment/>
      <protection/>
    </xf>
    <xf numFmtId="1" fontId="38" fillId="54" borderId="0" xfId="83" applyNumberFormat="1" applyFont="1" applyFill="1" applyAlignment="1">
      <alignment horizontal="right"/>
      <protection/>
    </xf>
    <xf numFmtId="0" fontId="38" fillId="56" borderId="0" xfId="83" applyFont="1" applyFill="1" applyAlignment="1">
      <alignment/>
      <protection/>
    </xf>
    <xf numFmtId="0" fontId="39" fillId="56" borderId="0" xfId="83" applyFont="1" applyFill="1" applyAlignment="1">
      <alignment/>
      <protection/>
    </xf>
    <xf numFmtId="3" fontId="39" fillId="56" borderId="0" xfId="83" applyNumberFormat="1" applyFont="1" applyFill="1" applyAlignment="1">
      <alignment horizontal="right"/>
      <protection/>
    </xf>
    <xf numFmtId="189" fontId="38" fillId="56" borderId="0" xfId="83" applyNumberFormat="1" applyFont="1" applyFill="1" applyAlignment="1">
      <alignment horizontal="right"/>
      <protection/>
    </xf>
    <xf numFmtId="1" fontId="38" fillId="56" borderId="0" xfId="83" applyNumberFormat="1" applyFont="1" applyFill="1" applyAlignment="1">
      <alignment/>
      <protection/>
    </xf>
    <xf numFmtId="1" fontId="38" fillId="56" borderId="0" xfId="83" applyNumberFormat="1" applyFont="1" applyFill="1" applyAlignment="1">
      <alignment horizontal="right"/>
      <protection/>
    </xf>
    <xf numFmtId="186" fontId="38" fillId="56" borderId="0" xfId="83" applyNumberFormat="1" applyFont="1" applyFill="1" applyAlignment="1">
      <alignment horizontal="right"/>
      <protection/>
    </xf>
    <xf numFmtId="1" fontId="38" fillId="54" borderId="0" xfId="83" applyNumberFormat="1" applyFont="1" applyFill="1" applyAlignment="1">
      <alignment horizontal="center"/>
      <protection/>
    </xf>
    <xf numFmtId="0" fontId="39" fillId="39" borderId="0" xfId="83" applyFont="1" applyFill="1" applyAlignment="1">
      <alignment/>
      <protection/>
    </xf>
    <xf numFmtId="3" fontId="39" fillId="39" borderId="0" xfId="83" applyNumberFormat="1" applyFont="1" applyFill="1" applyAlignment="1">
      <alignment horizontal="right" vertical="center"/>
      <protection/>
    </xf>
    <xf numFmtId="0" fontId="39" fillId="39" borderId="0" xfId="83" applyFont="1" applyFill="1" applyAlignment="1">
      <alignment horizontal="right" vertical="center"/>
      <protection/>
    </xf>
    <xf numFmtId="186" fontId="38" fillId="54" borderId="0" xfId="83" applyNumberFormat="1" applyFont="1" applyFill="1" applyBorder="1" applyAlignment="1">
      <alignment horizontal="right"/>
      <protection/>
    </xf>
    <xf numFmtId="186" fontId="38" fillId="56" borderId="0" xfId="83" applyNumberFormat="1" applyFont="1" applyFill="1" applyBorder="1" applyAlignment="1">
      <alignment horizontal="right"/>
      <protection/>
    </xf>
    <xf numFmtId="3" fontId="39" fillId="54" borderId="0" xfId="83" applyNumberFormat="1" applyFont="1" applyFill="1" applyAlignment="1">
      <alignment/>
      <protection/>
    </xf>
    <xf numFmtId="189" fontId="38" fillId="54" borderId="0" xfId="83" applyNumberFormat="1" applyFont="1" applyFill="1" applyAlignment="1">
      <alignment/>
      <protection/>
    </xf>
    <xf numFmtId="3" fontId="39" fillId="56" borderId="0" xfId="83" applyNumberFormat="1" applyFont="1" applyFill="1" applyAlignment="1">
      <alignment/>
      <protection/>
    </xf>
    <xf numFmtId="186" fontId="38" fillId="56" borderId="0" xfId="83" applyNumberFormat="1" applyFont="1" applyFill="1" applyBorder="1" applyAlignment="1">
      <alignment/>
      <protection/>
    </xf>
    <xf numFmtId="186" fontId="38" fillId="54" borderId="0" xfId="83" applyNumberFormat="1" applyFont="1" applyFill="1" applyBorder="1" applyAlignment="1">
      <alignment/>
      <protection/>
    </xf>
    <xf numFmtId="0" fontId="38" fillId="55" borderId="0" xfId="83" applyFont="1" applyFill="1" applyAlignment="1">
      <alignment/>
      <protection/>
    </xf>
    <xf numFmtId="0" fontId="39" fillId="55" borderId="0" xfId="83" applyFont="1" applyFill="1" applyAlignment="1">
      <alignment/>
      <protection/>
    </xf>
    <xf numFmtId="3" fontId="39" fillId="55" borderId="0" xfId="83" applyNumberFormat="1" applyFont="1" applyFill="1" applyAlignment="1">
      <alignment horizontal="right"/>
      <protection/>
    </xf>
    <xf numFmtId="189" fontId="38" fillId="55" borderId="0" xfId="83" applyNumberFormat="1" applyFont="1" applyFill="1" applyAlignment="1">
      <alignment horizontal="right"/>
      <protection/>
    </xf>
    <xf numFmtId="186" fontId="38" fillId="55" borderId="0" xfId="83" applyNumberFormat="1" applyFont="1" applyFill="1" applyBorder="1" applyAlignment="1">
      <alignment horizontal="right"/>
      <protection/>
    </xf>
    <xf numFmtId="186" fontId="38" fillId="55" borderId="0" xfId="83" applyNumberFormat="1" applyFont="1" applyFill="1" applyBorder="1" applyAlignment="1">
      <alignment/>
      <protection/>
    </xf>
    <xf numFmtId="0" fontId="38" fillId="56" borderId="0" xfId="83" applyFont="1" applyFill="1" applyBorder="1" applyAlignment="1">
      <alignment/>
      <protection/>
    </xf>
    <xf numFmtId="0" fontId="38" fillId="56" borderId="0" xfId="83" applyFont="1" applyFill="1" applyBorder="1" applyAlignment="1">
      <alignment horizontal="right"/>
      <protection/>
    </xf>
    <xf numFmtId="0" fontId="38" fillId="54" borderId="0" xfId="83" applyFont="1" applyFill="1" applyAlignment="1">
      <alignment vertical="center"/>
      <protection/>
    </xf>
    <xf numFmtId="0" fontId="38" fillId="55" borderId="0" xfId="83" applyFont="1" applyFill="1" applyBorder="1" applyAlignment="1">
      <alignment/>
      <protection/>
    </xf>
    <xf numFmtId="0" fontId="38" fillId="54" borderId="18" xfId="83" applyFont="1" applyFill="1" applyBorder="1" applyAlignment="1">
      <alignment/>
      <protection/>
    </xf>
    <xf numFmtId="0" fontId="39" fillId="54" borderId="18" xfId="83" applyFont="1" applyFill="1" applyBorder="1" applyAlignment="1">
      <alignment/>
      <protection/>
    </xf>
    <xf numFmtId="0" fontId="39" fillId="55" borderId="18" xfId="83" applyFont="1" applyFill="1" applyBorder="1" applyAlignment="1">
      <alignment/>
      <protection/>
    </xf>
    <xf numFmtId="0" fontId="38" fillId="55" borderId="18" xfId="83" applyFont="1" applyFill="1" applyBorder="1" applyAlignment="1">
      <alignment horizontal="right"/>
      <protection/>
    </xf>
    <xf numFmtId="0" fontId="38" fillId="55" borderId="18" xfId="83" applyFont="1" applyFill="1" applyBorder="1" applyAlignment="1">
      <alignment/>
      <protection/>
    </xf>
    <xf numFmtId="0" fontId="10" fillId="54" borderId="0" xfId="83" applyFont="1" applyFill="1" applyBorder="1" applyAlignment="1">
      <alignment/>
      <protection/>
    </xf>
    <xf numFmtId="0" fontId="13" fillId="54" borderId="0" xfId="83" applyFont="1" applyFill="1" applyBorder="1" applyAlignment="1">
      <alignment/>
      <protection/>
    </xf>
    <xf numFmtId="0" fontId="10" fillId="54" borderId="0" xfId="83" applyFont="1" applyFill="1" applyBorder="1" applyAlignment="1">
      <alignment horizontal="right"/>
      <protection/>
    </xf>
    <xf numFmtId="4" fontId="36" fillId="0" borderId="0" xfId="83" applyNumberFormat="1" applyFont="1" applyAlignment="1">
      <alignment/>
      <protection/>
    </xf>
    <xf numFmtId="186" fontId="4" fillId="54" borderId="0" xfId="83" applyNumberFormat="1" applyFont="1" applyFill="1" applyBorder="1" applyAlignment="1">
      <alignment horizontal="right"/>
      <protection/>
    </xf>
    <xf numFmtId="0" fontId="44" fillId="54" borderId="0" xfId="83" applyFont="1" applyFill="1" applyAlignment="1">
      <alignment vertical="center"/>
      <protection/>
    </xf>
    <xf numFmtId="0" fontId="4" fillId="54" borderId="0" xfId="83" applyFont="1" applyFill="1" applyAlignment="1">
      <alignment vertical="center"/>
      <protection/>
    </xf>
    <xf numFmtId="0" fontId="12" fillId="54" borderId="0" xfId="83" applyFont="1" applyFill="1" applyAlignment="1">
      <alignment vertical="center"/>
      <protection/>
    </xf>
    <xf numFmtId="0" fontId="6" fillId="54" borderId="0" xfId="83" applyFont="1" applyFill="1" applyAlignment="1">
      <alignment horizontal="right" vertical="center"/>
      <protection/>
    </xf>
    <xf numFmtId="0" fontId="6" fillId="54" borderId="0" xfId="83" applyFont="1" applyFill="1" applyAlignment="1">
      <alignment vertical="center"/>
      <protection/>
    </xf>
    <xf numFmtId="0" fontId="0" fillId="54" borderId="0" xfId="83" applyFill="1" applyAlignment="1">
      <alignment/>
      <protection/>
    </xf>
    <xf numFmtId="0" fontId="14" fillId="54" borderId="0" xfId="83" applyFont="1" applyFill="1" applyAlignment="1">
      <alignment/>
      <protection/>
    </xf>
    <xf numFmtId="0" fontId="93" fillId="54" borderId="0" xfId="83" applyFont="1" applyFill="1" applyAlignment="1">
      <alignment/>
      <protection/>
    </xf>
    <xf numFmtId="0" fontId="94" fillId="54" borderId="0" xfId="83" applyFont="1" applyFill="1" applyAlignment="1">
      <alignment/>
      <protection/>
    </xf>
    <xf numFmtId="0" fontId="93" fillId="54" borderId="0" xfId="83" applyFont="1" applyFill="1" applyAlignment="1">
      <alignment horizontal="right"/>
      <protection/>
    </xf>
    <xf numFmtId="0" fontId="0" fillId="54" borderId="0" xfId="83" applyFont="1" applyFill="1" applyAlignment="1">
      <alignment/>
      <protection/>
    </xf>
    <xf numFmtId="0" fontId="9" fillId="55" borderId="0" xfId="83" applyFont="1" applyFill="1" applyAlignment="1">
      <alignment vertical="justify"/>
      <protection/>
    </xf>
    <xf numFmtId="0" fontId="3" fillId="55" borderId="0" xfId="83" applyFont="1" applyFill="1">
      <alignment/>
      <protection/>
    </xf>
    <xf numFmtId="189" fontId="3" fillId="55" borderId="0" xfId="83" applyNumberFormat="1" applyFont="1" applyFill="1">
      <alignment/>
      <protection/>
    </xf>
    <xf numFmtId="0" fontId="10" fillId="55" borderId="0" xfId="83" applyFont="1" applyFill="1">
      <alignment/>
      <protection/>
    </xf>
    <xf numFmtId="0" fontId="10" fillId="55" borderId="0" xfId="83" applyFont="1" applyFill="1" applyAlignment="1">
      <alignment horizontal="right"/>
      <protection/>
    </xf>
    <xf numFmtId="0" fontId="3" fillId="55" borderId="0" xfId="83" applyFont="1" applyFill="1" applyAlignment="1">
      <alignment horizontal="right"/>
      <protection/>
    </xf>
    <xf numFmtId="0" fontId="37" fillId="55" borderId="0" xfId="83" applyFont="1" applyFill="1" applyAlignment="1">
      <alignment horizontal="right"/>
      <protection/>
    </xf>
    <xf numFmtId="0" fontId="3" fillId="55" borderId="18" xfId="83" applyFont="1" applyFill="1" applyBorder="1">
      <alignment/>
      <protection/>
    </xf>
    <xf numFmtId="0" fontId="3" fillId="55" borderId="18" xfId="83" applyFont="1" applyFill="1" applyBorder="1" applyAlignment="1">
      <alignment horizontal="right"/>
      <protection/>
    </xf>
    <xf numFmtId="189" fontId="3" fillId="55" borderId="18" xfId="83" applyNumberFormat="1" applyFont="1" applyFill="1" applyBorder="1">
      <alignment/>
      <protection/>
    </xf>
    <xf numFmtId="0" fontId="10" fillId="55" borderId="18" xfId="83" applyFont="1" applyFill="1" applyBorder="1">
      <alignment/>
      <protection/>
    </xf>
    <xf numFmtId="0" fontId="10" fillId="55" borderId="18" xfId="83" applyFont="1" applyFill="1" applyBorder="1" applyAlignment="1">
      <alignment horizontal="right"/>
      <protection/>
    </xf>
    <xf numFmtId="0" fontId="4" fillId="43" borderId="0" xfId="83" applyFont="1" applyFill="1">
      <alignment/>
      <protection/>
    </xf>
    <xf numFmtId="0" fontId="4" fillId="55" borderId="0" xfId="83" applyFont="1" applyFill="1">
      <alignment/>
      <protection/>
    </xf>
    <xf numFmtId="0" fontId="39" fillId="43" borderId="0" xfId="83" applyFont="1" applyFill="1" applyBorder="1">
      <alignment/>
      <protection/>
    </xf>
    <xf numFmtId="0" fontId="38" fillId="43" borderId="0" xfId="83" applyFont="1" applyFill="1" applyBorder="1">
      <alignment/>
      <protection/>
    </xf>
    <xf numFmtId="0" fontId="39" fillId="43" borderId="0" xfId="83" applyFont="1" applyFill="1" applyAlignment="1">
      <alignment horizontal="right"/>
      <protection/>
    </xf>
    <xf numFmtId="0" fontId="38" fillId="43" borderId="18" xfId="83" applyFont="1" applyFill="1" applyBorder="1">
      <alignment/>
      <protection/>
    </xf>
    <xf numFmtId="0" fontId="39" fillId="43" borderId="18" xfId="83" applyFont="1" applyFill="1" applyBorder="1">
      <alignment/>
      <protection/>
    </xf>
    <xf numFmtId="182" fontId="39" fillId="43" borderId="18" xfId="83" applyNumberFormat="1" applyFont="1" applyFill="1" applyBorder="1" applyAlignment="1">
      <alignment horizontal="right"/>
      <protection/>
    </xf>
    <xf numFmtId="0" fontId="39" fillId="43" borderId="40" xfId="83" applyFont="1" applyFill="1" applyBorder="1" applyAlignment="1">
      <alignment horizontal="right"/>
      <protection/>
    </xf>
    <xf numFmtId="0" fontId="39" fillId="43" borderId="18" xfId="83" applyFont="1" applyFill="1" applyBorder="1" applyAlignment="1">
      <alignment horizontal="right"/>
      <protection/>
    </xf>
    <xf numFmtId="0" fontId="38" fillId="55" borderId="0" xfId="83" applyFont="1" applyFill="1">
      <alignment/>
      <protection/>
    </xf>
    <xf numFmtId="0" fontId="39" fillId="55" borderId="19" xfId="83" applyFont="1" applyFill="1" applyBorder="1" applyAlignment="1">
      <alignment horizontal="left"/>
      <protection/>
    </xf>
    <xf numFmtId="0" fontId="39" fillId="55" borderId="0" xfId="83" applyFont="1" applyFill="1" applyBorder="1">
      <alignment/>
      <protection/>
    </xf>
    <xf numFmtId="0" fontId="38" fillId="55" borderId="0" xfId="83" applyFont="1" applyFill="1" applyBorder="1">
      <alignment/>
      <protection/>
    </xf>
    <xf numFmtId="0" fontId="38" fillId="55" borderId="0" xfId="83" applyFont="1" applyFill="1" applyBorder="1" applyAlignment="1">
      <alignment horizontal="right"/>
      <protection/>
    </xf>
    <xf numFmtId="0" fontId="38" fillId="55" borderId="0" xfId="83" applyFont="1" applyFill="1" applyAlignment="1">
      <alignment horizontal="right"/>
      <protection/>
    </xf>
    <xf numFmtId="0" fontId="39" fillId="39" borderId="0" xfId="83" applyFont="1" applyFill="1" applyBorder="1" applyAlignment="1">
      <alignment horizontal="left"/>
      <protection/>
    </xf>
    <xf numFmtId="0" fontId="39" fillId="39" borderId="0" xfId="83" applyFont="1" applyFill="1" applyAlignment="1">
      <alignment horizontal="left"/>
      <protection/>
    </xf>
    <xf numFmtId="0" fontId="39" fillId="39" borderId="0" xfId="83" applyFont="1" applyFill="1">
      <alignment/>
      <protection/>
    </xf>
    <xf numFmtId="0" fontId="38" fillId="39" borderId="0" xfId="83" applyFont="1" applyFill="1">
      <alignment/>
      <protection/>
    </xf>
    <xf numFmtId="186" fontId="39" fillId="39" borderId="0" xfId="83" applyNumberFormat="1" applyFont="1" applyFill="1" applyBorder="1">
      <alignment/>
      <protection/>
    </xf>
    <xf numFmtId="186" fontId="39" fillId="39" borderId="0" xfId="83" applyNumberFormat="1" applyFont="1" applyFill="1" applyBorder="1" applyAlignment="1">
      <alignment horizontal="right"/>
      <protection/>
    </xf>
    <xf numFmtId="0" fontId="39" fillId="55" borderId="0" xfId="83" applyFont="1" applyFill="1" applyAlignment="1">
      <alignment horizontal="left"/>
      <protection/>
    </xf>
    <xf numFmtId="188" fontId="39" fillId="55" borderId="0" xfId="83" applyNumberFormat="1" applyFont="1" applyFill="1" applyBorder="1" applyAlignment="1">
      <alignment horizontal="right"/>
      <protection/>
    </xf>
    <xf numFmtId="3" fontId="38" fillId="55" borderId="0" xfId="83" applyNumberFormat="1" applyFont="1" applyFill="1" applyAlignment="1">
      <alignment horizontal="right"/>
      <protection/>
    </xf>
    <xf numFmtId="3" fontId="38" fillId="55" borderId="0" xfId="83" applyNumberFormat="1" applyFont="1" applyFill="1" applyAlignment="1" quotePrefix="1">
      <alignment horizontal="right"/>
      <protection/>
    </xf>
    <xf numFmtId="188" fontId="39" fillId="55" borderId="0" xfId="83" applyNumberFormat="1" applyFont="1" applyFill="1" applyBorder="1" applyAlignment="1" quotePrefix="1">
      <alignment horizontal="right"/>
      <protection/>
    </xf>
    <xf numFmtId="0" fontId="38" fillId="56" borderId="0" xfId="83" applyFont="1" applyFill="1">
      <alignment/>
      <protection/>
    </xf>
    <xf numFmtId="0" fontId="39" fillId="56" borderId="0" xfId="83" applyFont="1" applyFill="1" applyAlignment="1">
      <alignment horizontal="left"/>
      <protection/>
    </xf>
    <xf numFmtId="188" fontId="39" fillId="56" borderId="0" xfId="83" applyNumberFormat="1" applyFont="1" applyFill="1" applyBorder="1" applyAlignment="1">
      <alignment horizontal="right"/>
      <protection/>
    </xf>
    <xf numFmtId="3" fontId="38" fillId="56" borderId="0" xfId="83" applyNumberFormat="1" applyFont="1" applyFill="1" applyAlignment="1">
      <alignment horizontal="right"/>
      <protection/>
    </xf>
    <xf numFmtId="0" fontId="38" fillId="39" borderId="0" xfId="83" applyFont="1" applyFill="1" applyAlignment="1">
      <alignment horizontal="left"/>
      <protection/>
    </xf>
    <xf numFmtId="166" fontId="38" fillId="39" borderId="0" xfId="83" applyNumberFormat="1" applyFont="1" applyFill="1" applyBorder="1">
      <alignment/>
      <protection/>
    </xf>
    <xf numFmtId="0" fontId="38" fillId="39" borderId="0" xfId="83" applyFont="1" applyFill="1" applyBorder="1" applyAlignment="1">
      <alignment horizontal="right"/>
      <protection/>
    </xf>
    <xf numFmtId="3" fontId="39" fillId="55" borderId="0" xfId="83" applyNumberFormat="1" applyFont="1" applyFill="1" applyBorder="1" applyAlignment="1">
      <alignment horizontal="right"/>
      <protection/>
    </xf>
    <xf numFmtId="3" fontId="39" fillId="56" borderId="0" xfId="83" applyNumberFormat="1" applyFont="1" applyFill="1" applyBorder="1" applyAlignment="1">
      <alignment horizontal="right"/>
      <protection/>
    </xf>
    <xf numFmtId="3" fontId="38" fillId="55" borderId="0" xfId="83" applyNumberFormat="1" applyFont="1" applyFill="1" applyBorder="1" applyAlignment="1">
      <alignment horizontal="right"/>
      <protection/>
    </xf>
    <xf numFmtId="0" fontId="39" fillId="56" borderId="0" xfId="83" applyFont="1" applyFill="1">
      <alignment/>
      <protection/>
    </xf>
    <xf numFmtId="3" fontId="38" fillId="56" borderId="0" xfId="83" applyNumberFormat="1" applyFont="1" applyFill="1" applyBorder="1" applyAlignment="1">
      <alignment horizontal="right"/>
      <protection/>
    </xf>
    <xf numFmtId="0" fontId="39" fillId="55" borderId="0" xfId="83" applyFont="1" applyFill="1">
      <alignment/>
      <protection/>
    </xf>
    <xf numFmtId="0" fontId="4" fillId="55" borderId="18" xfId="83" applyFont="1" applyFill="1" applyBorder="1">
      <alignment/>
      <protection/>
    </xf>
    <xf numFmtId="189" fontId="4" fillId="55" borderId="18" xfId="83" applyNumberFormat="1" applyFont="1" applyFill="1" applyBorder="1">
      <alignment/>
      <protection/>
    </xf>
    <xf numFmtId="0" fontId="4" fillId="55" borderId="18" xfId="83" applyFont="1" applyFill="1" applyBorder="1" applyAlignment="1">
      <alignment horizontal="right"/>
      <protection/>
    </xf>
    <xf numFmtId="189" fontId="4" fillId="55" borderId="0" xfId="83" applyNumberFormat="1" applyFont="1" applyFill="1">
      <alignment/>
      <protection/>
    </xf>
    <xf numFmtId="0" fontId="4" fillId="55" borderId="0" xfId="83" applyFont="1" applyFill="1" applyAlignment="1">
      <alignment horizontal="right"/>
      <protection/>
    </xf>
    <xf numFmtId="0" fontId="44" fillId="55" borderId="0" xfId="83" applyFont="1" applyFill="1">
      <alignment/>
      <protection/>
    </xf>
    <xf numFmtId="0" fontId="6" fillId="55" borderId="0" xfId="83" applyFont="1" applyFill="1">
      <alignment/>
      <protection/>
    </xf>
    <xf numFmtId="0" fontId="6" fillId="55" borderId="0" xfId="83" applyFont="1" applyFill="1" applyAlignment="1">
      <alignment horizontal="right"/>
      <protection/>
    </xf>
    <xf numFmtId="0" fontId="0" fillId="55" borderId="0" xfId="85" applyFont="1" applyFill="1" applyBorder="1" applyAlignment="1">
      <alignment vertical="top"/>
      <protection/>
    </xf>
    <xf numFmtId="3" fontId="0" fillId="55" borderId="0" xfId="85" applyNumberFormat="1" applyFont="1" applyFill="1" applyBorder="1" applyAlignment="1">
      <alignment vertical="top"/>
      <protection/>
    </xf>
    <xf numFmtId="0" fontId="0" fillId="58" borderId="0" xfId="85" applyFont="1" applyFill="1" applyBorder="1" applyAlignment="1">
      <alignment vertical="top"/>
      <protection/>
    </xf>
    <xf numFmtId="3" fontId="0" fillId="58" borderId="0" xfId="85" applyNumberFormat="1" applyFont="1" applyFill="1" applyBorder="1" applyAlignment="1">
      <alignment vertical="top"/>
      <protection/>
    </xf>
    <xf numFmtId="3" fontId="0" fillId="55" borderId="0" xfId="85" applyNumberFormat="1" applyFont="1" applyFill="1" applyBorder="1" applyAlignment="1" quotePrefix="1">
      <alignment horizontal="right" vertical="top"/>
      <protection/>
    </xf>
    <xf numFmtId="3" fontId="2" fillId="39" borderId="0" xfId="83" applyNumberFormat="1" applyFont="1" applyFill="1" applyBorder="1" applyAlignment="1">
      <alignment horizontal="right"/>
      <protection/>
    </xf>
    <xf numFmtId="176" fontId="48" fillId="58" borderId="0" xfId="83" applyNumberFormat="1" applyFont="1" applyFill="1" applyBorder="1" applyAlignment="1">
      <alignment horizontal="right"/>
      <protection/>
    </xf>
    <xf numFmtId="167" fontId="3" fillId="2" borderId="0" xfId="83" applyNumberFormat="1" applyFont="1" applyFill="1" applyBorder="1" applyAlignment="1">
      <alignment horizontal="right"/>
      <protection/>
    </xf>
    <xf numFmtId="167" fontId="3" fillId="14" borderId="0" xfId="83" applyNumberFormat="1" applyFont="1" applyFill="1" applyAlignment="1">
      <alignment horizontal="right"/>
      <protection/>
    </xf>
    <xf numFmtId="167" fontId="3" fillId="2" borderId="0" xfId="83" applyNumberFormat="1" applyFont="1" applyFill="1" applyAlignment="1">
      <alignment horizontal="right"/>
      <protection/>
    </xf>
    <xf numFmtId="0" fontId="3" fillId="2" borderId="0" xfId="83" applyFont="1" applyFill="1" applyAlignment="1">
      <alignment horizontal="right"/>
      <protection/>
    </xf>
    <xf numFmtId="3" fontId="2" fillId="54" borderId="0" xfId="83" applyNumberFormat="1" applyFont="1" applyFill="1" applyAlignment="1">
      <alignment horizontal="right"/>
      <protection/>
    </xf>
    <xf numFmtId="3" fontId="2" fillId="56" borderId="0" xfId="83" applyNumberFormat="1" applyFont="1" applyFill="1" applyAlignment="1">
      <alignment horizontal="right"/>
      <protection/>
    </xf>
    <xf numFmtId="3" fontId="3" fillId="54" borderId="0" xfId="83" applyNumberFormat="1" applyFont="1" applyFill="1" applyAlignment="1">
      <alignment horizontal="right"/>
      <protection/>
    </xf>
    <xf numFmtId="3" fontId="39" fillId="56" borderId="0" xfId="0" applyNumberFormat="1" applyFont="1" applyFill="1" applyAlignment="1">
      <alignment horizontal="right"/>
    </xf>
    <xf numFmtId="3" fontId="39" fillId="54" borderId="0" xfId="0" applyNumberFormat="1" applyFont="1" applyFill="1" applyAlignment="1">
      <alignment horizontal="right"/>
    </xf>
    <xf numFmtId="3" fontId="38" fillId="55" borderId="0" xfId="0" applyNumberFormat="1" applyFont="1" applyFill="1" applyAlignment="1">
      <alignment horizontal="right"/>
    </xf>
    <xf numFmtId="3" fontId="39" fillId="58" borderId="0" xfId="0" applyNumberFormat="1" applyFont="1" applyFill="1" applyAlignment="1">
      <alignment horizontal="right"/>
    </xf>
    <xf numFmtId="0" fontId="30" fillId="55" borderId="0" xfId="0" applyFont="1" applyFill="1" applyAlignment="1">
      <alignment horizontal="left"/>
    </xf>
    <xf numFmtId="0" fontId="30" fillId="55" borderId="0" xfId="0" applyFont="1" applyFill="1" applyAlignment="1">
      <alignment/>
    </xf>
    <xf numFmtId="0" fontId="31" fillId="55" borderId="0" xfId="0" applyFont="1" applyFill="1" applyAlignment="1">
      <alignment/>
    </xf>
    <xf numFmtId="0" fontId="0" fillId="55" borderId="0" xfId="0" applyFill="1" applyAlignment="1">
      <alignment/>
    </xf>
    <xf numFmtId="0" fontId="0" fillId="55" borderId="0" xfId="0" applyFont="1" applyFill="1" applyAlignment="1">
      <alignment/>
    </xf>
    <xf numFmtId="2" fontId="30" fillId="55" borderId="0" xfId="51" applyFont="1" applyFill="1" applyAlignment="1">
      <alignment vertical="center"/>
      <protection/>
    </xf>
    <xf numFmtId="0" fontId="33" fillId="55" borderId="0" xfId="0" applyFont="1" applyFill="1" applyAlignment="1">
      <alignment/>
    </xf>
    <xf numFmtId="3" fontId="30" fillId="55" borderId="0" xfId="0" applyNumberFormat="1" applyFont="1" applyFill="1" applyAlignment="1">
      <alignment vertical="center"/>
    </xf>
    <xf numFmtId="3" fontId="9" fillId="55" borderId="0" xfId="0" applyNumberFormat="1" applyFont="1" applyFill="1" applyAlignment="1">
      <alignment vertical="justify"/>
    </xf>
    <xf numFmtId="0" fontId="1" fillId="55" borderId="0" xfId="0" applyFont="1" applyFill="1" applyAlignment="1">
      <alignment/>
    </xf>
    <xf numFmtId="186" fontId="3" fillId="55" borderId="0" xfId="0" applyNumberFormat="1" applyFont="1" applyFill="1" applyAlignment="1">
      <alignment/>
    </xf>
    <xf numFmtId="3" fontId="3" fillId="55" borderId="0" xfId="0" applyNumberFormat="1" applyFont="1" applyFill="1" applyAlignment="1">
      <alignment horizontal="left"/>
    </xf>
    <xf numFmtId="3" fontId="3" fillId="55" borderId="0" xfId="0" applyNumberFormat="1" applyFont="1" applyFill="1" applyAlignment="1">
      <alignment horizontal="right"/>
    </xf>
    <xf numFmtId="182" fontId="3" fillId="55" borderId="0" xfId="0" applyNumberFormat="1" applyFont="1" applyFill="1" applyAlignment="1">
      <alignment/>
    </xf>
    <xf numFmtId="182" fontId="2" fillId="55" borderId="0" xfId="0" applyNumberFormat="1" applyFont="1" applyFill="1" applyAlignment="1">
      <alignment/>
    </xf>
    <xf numFmtId="0" fontId="30" fillId="55" borderId="0" xfId="83" applyFont="1" applyFill="1" applyAlignment="1">
      <alignment vertical="center"/>
      <protection/>
    </xf>
    <xf numFmtId="0" fontId="1" fillId="55" borderId="0" xfId="83" applyFont="1" applyFill="1" applyAlignment="1">
      <alignment/>
      <protection/>
    </xf>
    <xf numFmtId="0" fontId="30" fillId="0" borderId="0" xfId="83" applyFont="1" applyFill="1" applyAlignment="1">
      <alignment vertical="center"/>
      <protection/>
    </xf>
    <xf numFmtId="0" fontId="9" fillId="0" borderId="0" xfId="83" applyFont="1" applyFill="1" applyAlignment="1">
      <alignment vertical="justify"/>
      <protection/>
    </xf>
    <xf numFmtId="0" fontId="1" fillId="0" borderId="0" xfId="83" applyFont="1" applyFill="1">
      <alignment/>
      <protection/>
    </xf>
    <xf numFmtId="0" fontId="3" fillId="0" borderId="0" xfId="83" applyFont="1" applyFill="1">
      <alignment/>
      <protection/>
    </xf>
    <xf numFmtId="189" fontId="3" fillId="0" borderId="0" xfId="83" applyNumberFormat="1" applyFont="1" applyFill="1">
      <alignment/>
      <protection/>
    </xf>
    <xf numFmtId="0" fontId="10" fillId="0" borderId="0" xfId="83" applyFont="1" applyFill="1">
      <alignment/>
      <protection/>
    </xf>
    <xf numFmtId="0" fontId="10" fillId="0" borderId="0" xfId="83" applyFont="1" applyFill="1" applyAlignment="1">
      <alignment horizontal="right"/>
      <protection/>
    </xf>
    <xf numFmtId="166" fontId="30" fillId="0" borderId="0" xfId="83" applyNumberFormat="1" applyFont="1" applyFill="1" applyAlignment="1">
      <alignment vertical="center"/>
      <protection/>
    </xf>
    <xf numFmtId="166" fontId="38" fillId="0" borderId="0" xfId="83" applyNumberFormat="1" applyFont="1" applyFill="1" applyAlignment="1">
      <alignment/>
      <protection/>
    </xf>
    <xf numFmtId="166" fontId="38" fillId="0" borderId="0" xfId="83" applyNumberFormat="1" applyFont="1" applyFill="1">
      <alignment/>
      <protection/>
    </xf>
    <xf numFmtId="195" fontId="8" fillId="54" borderId="0" xfId="83" applyNumberFormat="1" applyFont="1" applyFill="1" applyBorder="1" applyAlignment="1">
      <alignment horizontal="right"/>
      <protection/>
    </xf>
    <xf numFmtId="195" fontId="8" fillId="0" borderId="22" xfId="83" applyNumberFormat="1" applyFont="1" applyBorder="1" applyAlignment="1">
      <alignment horizontal="right"/>
      <protection/>
    </xf>
    <xf numFmtId="195" fontId="8" fillId="54" borderId="34" xfId="83" applyNumberFormat="1" applyFont="1" applyFill="1" applyBorder="1" applyAlignment="1">
      <alignment horizontal="right"/>
      <protection/>
    </xf>
    <xf numFmtId="195" fontId="8" fillId="56" borderId="22" xfId="83" applyNumberFormat="1" applyFont="1" applyFill="1" applyBorder="1" applyAlignment="1">
      <alignment horizontal="right"/>
      <protection/>
    </xf>
    <xf numFmtId="195" fontId="8" fillId="0" borderId="22" xfId="83" applyNumberFormat="1" applyFont="1" applyFill="1" applyBorder="1" applyAlignment="1">
      <alignment horizontal="right"/>
      <protection/>
    </xf>
    <xf numFmtId="195" fontId="40" fillId="57" borderId="0" xfId="83" applyNumberFormat="1" applyFont="1" applyFill="1" applyBorder="1" applyAlignment="1">
      <alignment horizontal="right"/>
      <protection/>
    </xf>
    <xf numFmtId="166" fontId="39" fillId="57" borderId="34" xfId="83" applyNumberFormat="1" applyFont="1" applyFill="1" applyBorder="1" applyAlignment="1">
      <alignment horizontal="right"/>
      <protection/>
    </xf>
    <xf numFmtId="166" fontId="39" fillId="57" borderId="22" xfId="83" applyNumberFormat="1" applyFont="1" applyFill="1" applyBorder="1" applyAlignment="1">
      <alignment horizontal="right"/>
      <protection/>
    </xf>
    <xf numFmtId="195" fontId="8" fillId="2" borderId="22" xfId="83" applyNumberFormat="1" applyFont="1" applyFill="1" applyBorder="1" applyAlignment="1">
      <alignment horizontal="right"/>
      <protection/>
    </xf>
    <xf numFmtId="195" fontId="8" fillId="14" borderId="22" xfId="83" applyNumberFormat="1" applyFont="1" applyFill="1" applyBorder="1" applyAlignment="1">
      <alignment horizontal="right"/>
      <protection/>
    </xf>
    <xf numFmtId="195" fontId="41" fillId="58" borderId="22" xfId="83" applyNumberFormat="1" applyFont="1" applyFill="1" applyBorder="1" applyAlignment="1">
      <alignment horizontal="right"/>
      <protection/>
    </xf>
    <xf numFmtId="0" fontId="0" fillId="0" borderId="0" xfId="0" applyFill="1" applyAlignment="1">
      <alignment/>
    </xf>
    <xf numFmtId="2" fontId="1" fillId="0" borderId="0" xfId="0" applyNumberFormat="1" applyFont="1" applyFill="1" applyAlignment="1">
      <alignment/>
    </xf>
    <xf numFmtId="0" fontId="3" fillId="0" borderId="0" xfId="0" applyFont="1" applyFill="1" applyBorder="1" applyAlignment="1">
      <alignment/>
    </xf>
    <xf numFmtId="0" fontId="30" fillId="0" borderId="0" xfId="86" applyFont="1" applyFill="1" applyBorder="1" applyAlignment="1">
      <alignment vertical="center"/>
      <protection/>
    </xf>
    <xf numFmtId="0" fontId="1" fillId="0" borderId="0" xfId="83" applyFont="1" applyFill="1" applyBorder="1" applyAlignment="1">
      <alignment horizontal="left"/>
      <protection/>
    </xf>
    <xf numFmtId="176" fontId="3" fillId="0" borderId="0" xfId="83" applyNumberFormat="1" applyFont="1" applyFill="1" applyBorder="1">
      <alignment/>
      <protection/>
    </xf>
    <xf numFmtId="0" fontId="3" fillId="0" borderId="0" xfId="83" applyFont="1" applyFill="1" applyBorder="1">
      <alignment/>
      <protection/>
    </xf>
    <xf numFmtId="3" fontId="30" fillId="0" borderId="0" xfId="83" applyNumberFormat="1" applyFont="1" applyFill="1" applyAlignment="1">
      <alignment vertical="center"/>
      <protection/>
    </xf>
    <xf numFmtId="0" fontId="0" fillId="0" borderId="0" xfId="83" applyFill="1" applyAlignment="1">
      <alignment/>
      <protection/>
    </xf>
    <xf numFmtId="0" fontId="1" fillId="0" borderId="0" xfId="83" applyFont="1" applyFill="1" applyAlignment="1">
      <alignment/>
      <protection/>
    </xf>
    <xf numFmtId="0" fontId="30" fillId="0" borderId="0" xfId="83" applyFont="1" applyFill="1">
      <alignment/>
      <protection/>
    </xf>
    <xf numFmtId="0" fontId="0" fillId="0" borderId="0" xfId="83" applyFill="1">
      <alignment/>
      <protection/>
    </xf>
    <xf numFmtId="0" fontId="56" fillId="0" borderId="0" xfId="83" applyFont="1" applyFill="1" applyAlignment="1">
      <alignment horizontal="left"/>
      <protection/>
    </xf>
    <xf numFmtId="0" fontId="3" fillId="55" borderId="0" xfId="83" applyFont="1" applyFill="1" applyAlignment="1">
      <alignment/>
      <protection/>
    </xf>
    <xf numFmtId="0" fontId="10" fillId="55" borderId="0" xfId="83" applyFont="1" applyFill="1" applyAlignment="1">
      <alignment/>
      <protection/>
    </xf>
    <xf numFmtId="172" fontId="4" fillId="43" borderId="0" xfId="0" applyNumberFormat="1" applyFont="1" applyFill="1" applyAlignment="1">
      <alignment/>
    </xf>
    <xf numFmtId="172" fontId="4" fillId="43" borderId="0" xfId="0" applyNumberFormat="1" applyFont="1" applyFill="1" applyAlignment="1">
      <alignment horizontal="right"/>
    </xf>
    <xf numFmtId="172" fontId="4" fillId="54" borderId="0" xfId="0" applyNumberFormat="1" applyFont="1" applyFill="1" applyAlignment="1">
      <alignment/>
    </xf>
    <xf numFmtId="172" fontId="39" fillId="43" borderId="0" xfId="0" applyNumberFormat="1" applyFont="1" applyFill="1" applyAlignment="1">
      <alignment/>
    </xf>
    <xf numFmtId="172" fontId="39" fillId="43" borderId="0" xfId="0" applyNumberFormat="1" applyFont="1" applyFill="1" applyBorder="1" applyAlignment="1">
      <alignment horizontal="right"/>
    </xf>
    <xf numFmtId="172" fontId="39" fillId="43" borderId="18" xfId="0" applyNumberFormat="1" applyFont="1" applyFill="1" applyBorder="1" applyAlignment="1">
      <alignment/>
    </xf>
    <xf numFmtId="172" fontId="39" fillId="43" borderId="18" xfId="0" applyNumberFormat="1" applyFont="1" applyFill="1" applyBorder="1" applyAlignment="1">
      <alignment horizontal="right"/>
    </xf>
    <xf numFmtId="172" fontId="39" fillId="6" borderId="18" xfId="0" applyNumberFormat="1" applyFont="1" applyFill="1" applyBorder="1" applyAlignment="1">
      <alignment horizontal="right"/>
    </xf>
    <xf numFmtId="172" fontId="39" fillId="6" borderId="40" xfId="0" applyNumberFormat="1" applyFont="1" applyFill="1" applyBorder="1" applyAlignment="1">
      <alignment/>
    </xf>
    <xf numFmtId="172" fontId="39" fillId="39" borderId="0" xfId="0" applyNumberFormat="1" applyFont="1" applyFill="1" applyAlignment="1">
      <alignment/>
    </xf>
    <xf numFmtId="172" fontId="38" fillId="54" borderId="0" xfId="0" applyNumberFormat="1" applyFont="1" applyFill="1" applyAlignment="1">
      <alignment horizontal="left"/>
    </xf>
    <xf numFmtId="172" fontId="38" fillId="54" borderId="0" xfId="0" applyNumberFormat="1" applyFont="1" applyFill="1" applyAlignment="1">
      <alignment/>
    </xf>
    <xf numFmtId="172" fontId="38" fillId="56" borderId="0" xfId="0" applyNumberFormat="1" applyFont="1" applyFill="1" applyAlignment="1">
      <alignment horizontal="left"/>
    </xf>
    <xf numFmtId="172" fontId="39" fillId="57" borderId="0" xfId="0" applyNumberFormat="1" applyFont="1" applyFill="1" applyAlignment="1">
      <alignment horizontal="left"/>
    </xf>
    <xf numFmtId="172" fontId="37" fillId="58" borderId="0" xfId="0" applyNumberFormat="1" applyFont="1" applyFill="1" applyAlignment="1">
      <alignment horizontal="left"/>
    </xf>
    <xf numFmtId="172" fontId="4" fillId="54" borderId="18" xfId="0" applyNumberFormat="1" applyFont="1" applyFill="1" applyBorder="1" applyAlignment="1">
      <alignment/>
    </xf>
    <xf numFmtId="172" fontId="4" fillId="54" borderId="18" xfId="0" applyNumberFormat="1" applyFont="1" applyFill="1" applyBorder="1" applyAlignment="1">
      <alignment horizontal="left"/>
    </xf>
    <xf numFmtId="172" fontId="4" fillId="54" borderId="18" xfId="0" applyNumberFormat="1" applyFont="1" applyFill="1" applyBorder="1" applyAlignment="1">
      <alignment horizontal="right"/>
    </xf>
    <xf numFmtId="172" fontId="4" fillId="54" borderId="0" xfId="0" applyNumberFormat="1" applyFont="1" applyFill="1" applyAlignment="1">
      <alignment horizontal="left"/>
    </xf>
    <xf numFmtId="172" fontId="4" fillId="54" borderId="0" xfId="0" applyNumberFormat="1" applyFont="1" applyFill="1" applyAlignment="1">
      <alignment horizontal="right"/>
    </xf>
    <xf numFmtId="172" fontId="37" fillId="54" borderId="0" xfId="0" applyNumberFormat="1" applyFont="1" applyFill="1" applyAlignment="1">
      <alignment/>
    </xf>
    <xf numFmtId="172" fontId="37" fillId="54" borderId="0" xfId="0" applyNumberFormat="1" applyFont="1" applyFill="1" applyAlignment="1">
      <alignment horizontal="left"/>
    </xf>
    <xf numFmtId="0" fontId="0" fillId="0" borderId="0" xfId="0" applyBorder="1" applyAlignment="1">
      <alignment/>
    </xf>
    <xf numFmtId="172" fontId="4" fillId="0" borderId="0" xfId="0" applyNumberFormat="1" applyFont="1" applyFill="1" applyBorder="1" applyAlignment="1">
      <alignment/>
    </xf>
    <xf numFmtId="0" fontId="0" fillId="0" borderId="0" xfId="0" applyFill="1" applyBorder="1" applyAlignment="1">
      <alignment/>
    </xf>
    <xf numFmtId="172" fontId="39" fillId="0" borderId="0" xfId="0" applyNumberFormat="1" applyFont="1" applyFill="1" applyBorder="1" applyAlignment="1">
      <alignment/>
    </xf>
    <xf numFmtId="172" fontId="39" fillId="0" borderId="0" xfId="0" applyNumberFormat="1" applyFont="1" applyFill="1" applyBorder="1" applyAlignment="1">
      <alignment/>
    </xf>
    <xf numFmtId="172" fontId="39" fillId="0" borderId="0" xfId="0" applyNumberFormat="1" applyFont="1" applyFill="1" applyBorder="1" applyAlignment="1">
      <alignment horizontal="right"/>
    </xf>
    <xf numFmtId="172" fontId="30" fillId="55" borderId="0" xfId="0" applyNumberFormat="1" applyFont="1" applyFill="1" applyAlignment="1">
      <alignment/>
    </xf>
    <xf numFmtId="0" fontId="0" fillId="55" borderId="18" xfId="0" applyFill="1" applyBorder="1" applyAlignment="1">
      <alignment horizontal="left" wrapText="1"/>
    </xf>
    <xf numFmtId="0" fontId="0" fillId="55" borderId="0" xfId="0" applyFill="1" applyBorder="1" applyAlignment="1">
      <alignment horizontal="left" wrapText="1"/>
    </xf>
    <xf numFmtId="172" fontId="4" fillId="55" borderId="0" xfId="0" applyNumberFormat="1" applyFont="1" applyFill="1" applyBorder="1" applyAlignment="1">
      <alignment/>
    </xf>
    <xf numFmtId="172" fontId="39" fillId="55" borderId="0" xfId="0" applyNumberFormat="1" applyFont="1" applyFill="1" applyBorder="1" applyAlignment="1">
      <alignment horizontal="right"/>
    </xf>
    <xf numFmtId="172" fontId="39" fillId="55" borderId="0" xfId="0" applyNumberFormat="1" applyFont="1" applyFill="1" applyBorder="1" applyAlignment="1">
      <alignment/>
    </xf>
    <xf numFmtId="0" fontId="0" fillId="55" borderId="0" xfId="0" applyFill="1" applyAlignment="1">
      <alignment horizontal="left" wrapText="1"/>
    </xf>
    <xf numFmtId="0" fontId="86" fillId="55" borderId="0" xfId="0" applyFont="1" applyFill="1" applyBorder="1" applyAlignment="1">
      <alignment horizontal="right" wrapText="1"/>
    </xf>
    <xf numFmtId="0" fontId="0" fillId="55" borderId="0" xfId="0" applyFill="1" applyAlignment="1">
      <alignment horizontal="right" wrapText="1"/>
    </xf>
    <xf numFmtId="0" fontId="86" fillId="55" borderId="0" xfId="0" applyFont="1" applyFill="1" applyAlignment="1">
      <alignment horizontal="right" wrapText="1"/>
    </xf>
    <xf numFmtId="172" fontId="38" fillId="55" borderId="0" xfId="0" applyNumberFormat="1" applyFont="1" applyFill="1" applyAlignment="1">
      <alignment/>
    </xf>
    <xf numFmtId="172" fontId="38" fillId="55" borderId="0" xfId="0" applyNumberFormat="1" applyFont="1" applyFill="1" applyAlignment="1">
      <alignment horizontal="right"/>
    </xf>
    <xf numFmtId="172" fontId="39" fillId="55" borderId="0" xfId="0" applyNumberFormat="1" applyFont="1" applyFill="1" applyAlignment="1">
      <alignment/>
    </xf>
    <xf numFmtId="172" fontId="37" fillId="55" borderId="0" xfId="0" applyNumberFormat="1" applyFont="1" applyFill="1" applyAlignment="1">
      <alignment/>
    </xf>
    <xf numFmtId="172" fontId="37" fillId="55" borderId="0" xfId="0" applyNumberFormat="1" applyFont="1" applyFill="1" applyAlignment="1">
      <alignment horizontal="right"/>
    </xf>
    <xf numFmtId="0" fontId="0" fillId="55" borderId="0" xfId="0" applyFill="1" applyBorder="1" applyAlignment="1">
      <alignment horizontal="right" wrapText="1"/>
    </xf>
    <xf numFmtId="172" fontId="4" fillId="54" borderId="0" xfId="0" applyNumberFormat="1" applyFont="1" applyFill="1" applyBorder="1" applyAlignment="1">
      <alignment horizontal="right"/>
    </xf>
    <xf numFmtId="172" fontId="38" fillId="54" borderId="0" xfId="0" applyNumberFormat="1" applyFont="1" applyFill="1" applyBorder="1" applyAlignment="1">
      <alignment/>
    </xf>
    <xf numFmtId="172" fontId="6" fillId="54" borderId="0" xfId="0" applyNumberFormat="1" applyFont="1" applyFill="1" applyBorder="1" applyAlignment="1">
      <alignment/>
    </xf>
    <xf numFmtId="172" fontId="38" fillId="54" borderId="0" xfId="0" applyNumberFormat="1" applyFont="1" applyFill="1" applyBorder="1" applyAlignment="1">
      <alignment wrapText="1"/>
    </xf>
    <xf numFmtId="0" fontId="6" fillId="54" borderId="0" xfId="0" applyFont="1" applyFill="1" applyAlignment="1">
      <alignment horizontal="right"/>
    </xf>
    <xf numFmtId="167" fontId="38" fillId="55" borderId="0" xfId="0" applyNumberFormat="1" applyFont="1" applyFill="1" applyBorder="1" applyAlignment="1">
      <alignment horizontal="right"/>
    </xf>
    <xf numFmtId="167" fontId="38" fillId="55" borderId="0" xfId="0" applyNumberFormat="1" applyFont="1" applyFill="1" applyAlignment="1">
      <alignment horizontal="right"/>
    </xf>
    <xf numFmtId="195" fontId="8" fillId="56" borderId="0" xfId="83" applyNumberFormat="1" applyFont="1" applyFill="1" applyBorder="1" applyAlignment="1">
      <alignment horizontal="right"/>
      <protection/>
    </xf>
    <xf numFmtId="195" fontId="8" fillId="56" borderId="34" xfId="83" applyNumberFormat="1" applyFont="1" applyFill="1" applyBorder="1" applyAlignment="1">
      <alignment horizontal="right"/>
      <protection/>
    </xf>
    <xf numFmtId="195" fontId="8" fillId="55" borderId="22" xfId="83" applyNumberFormat="1" applyFont="1" applyFill="1" applyBorder="1" applyAlignment="1">
      <alignment horizontal="right"/>
      <protection/>
    </xf>
    <xf numFmtId="1" fontId="40" fillId="27" borderId="36" xfId="83" applyNumberFormat="1" applyFont="1" applyFill="1" applyBorder="1" applyAlignment="1">
      <alignment horizontal="right" vertical="top"/>
      <protection/>
    </xf>
    <xf numFmtId="1" fontId="39" fillId="18" borderId="35" xfId="83" applyNumberFormat="1" applyFont="1" applyFill="1" applyBorder="1" applyAlignment="1">
      <alignment horizontal="right" vertical="top"/>
      <protection/>
    </xf>
    <xf numFmtId="1" fontId="39" fillId="39" borderId="36" xfId="83" applyNumberFormat="1" applyFont="1" applyFill="1" applyBorder="1" applyAlignment="1">
      <alignment horizontal="right" vertical="top"/>
      <protection/>
    </xf>
    <xf numFmtId="1" fontId="38" fillId="54" borderId="0" xfId="0" applyNumberFormat="1" applyFont="1" applyFill="1" applyAlignment="1">
      <alignment horizontal="center"/>
    </xf>
    <xf numFmtId="1" fontId="38" fillId="56" borderId="0" xfId="0" applyNumberFormat="1" applyFont="1" applyFill="1" applyAlignment="1">
      <alignment horizontal="center"/>
    </xf>
    <xf numFmtId="1" fontId="39" fillId="57" borderId="0" xfId="0" applyNumberFormat="1" applyFont="1" applyFill="1" applyAlignment="1">
      <alignment horizontal="center"/>
    </xf>
    <xf numFmtId="1" fontId="39" fillId="57" borderId="0" xfId="0" applyNumberFormat="1" applyFont="1" applyFill="1" applyAlignment="1">
      <alignment horizontal="center"/>
    </xf>
    <xf numFmtId="1" fontId="37" fillId="58" borderId="0" xfId="0" applyNumberFormat="1" applyFont="1" applyFill="1" applyAlignment="1">
      <alignment horizontal="center"/>
    </xf>
    <xf numFmtId="3" fontId="48" fillId="56" borderId="0" xfId="83" applyNumberFormat="1" applyFont="1" applyFill="1" applyBorder="1" applyAlignment="1">
      <alignment horizontal="right"/>
      <protection/>
    </xf>
    <xf numFmtId="0" fontId="4" fillId="54" borderId="0" xfId="83" applyFont="1" applyFill="1" applyBorder="1">
      <alignment/>
      <protection/>
    </xf>
    <xf numFmtId="3" fontId="34" fillId="54" borderId="41" xfId="83" applyNumberFormat="1" applyFont="1" applyFill="1" applyBorder="1">
      <alignment/>
      <protection/>
    </xf>
    <xf numFmtId="3" fontId="34" fillId="56" borderId="41" xfId="83" applyNumberFormat="1" applyFont="1" applyFill="1" applyBorder="1">
      <alignment/>
      <protection/>
    </xf>
    <xf numFmtId="3" fontId="36" fillId="58" borderId="42" xfId="83" applyNumberFormat="1" applyFont="1" applyFill="1" applyBorder="1">
      <alignment/>
      <protection/>
    </xf>
    <xf numFmtId="3" fontId="54" fillId="54" borderId="41" xfId="83" applyNumberFormat="1" applyFont="1" applyFill="1" applyBorder="1" applyAlignment="1">
      <alignment horizontal="right"/>
      <protection/>
    </xf>
    <xf numFmtId="3" fontId="36" fillId="56" borderId="43" xfId="83" applyNumberFormat="1" applyFont="1" applyFill="1" applyBorder="1">
      <alignment/>
      <protection/>
    </xf>
    <xf numFmtId="0" fontId="36" fillId="43" borderId="25" xfId="83" applyFont="1" applyFill="1" applyBorder="1" applyAlignment="1">
      <alignment horizontal="right" vertical="center" wrapText="1"/>
      <protection/>
    </xf>
    <xf numFmtId="3" fontId="34" fillId="54" borderId="41" xfId="83" applyNumberFormat="1" applyFont="1" applyFill="1" applyBorder="1" applyAlignment="1">
      <alignment horizontal="right"/>
      <protection/>
    </xf>
    <xf numFmtId="3" fontId="34" fillId="56" borderId="41" xfId="83" applyNumberFormat="1" applyFont="1" applyFill="1" applyBorder="1" applyAlignment="1">
      <alignment horizontal="right"/>
      <protection/>
    </xf>
    <xf numFmtId="3" fontId="34" fillId="56" borderId="41" xfId="83" applyNumberFormat="1" applyFont="1" applyFill="1" applyBorder="1" applyAlignment="1">
      <alignment horizontal="right" vertical="center"/>
      <protection/>
    </xf>
    <xf numFmtId="3" fontId="36" fillId="58" borderId="42" xfId="83" applyNumberFormat="1" applyFont="1" applyFill="1" applyBorder="1" applyAlignment="1">
      <alignment horizontal="right"/>
      <protection/>
    </xf>
    <xf numFmtId="182" fontId="39" fillId="43" borderId="0" xfId="0" applyNumberFormat="1" applyFont="1" applyFill="1" applyBorder="1" applyAlignment="1">
      <alignment horizontal="center"/>
    </xf>
    <xf numFmtId="0" fontId="40" fillId="43" borderId="0" xfId="0" applyFont="1" applyFill="1" applyBorder="1" applyAlignment="1">
      <alignment horizontal="center"/>
    </xf>
    <xf numFmtId="0" fontId="36" fillId="43" borderId="23" xfId="83" applyFont="1" applyFill="1" applyBorder="1" applyAlignment="1">
      <alignment horizontal="center" vertical="center"/>
      <protection/>
    </xf>
    <xf numFmtId="0" fontId="39" fillId="43" borderId="23" xfId="83" applyFont="1" applyFill="1" applyBorder="1" applyAlignment="1">
      <alignment horizontal="center"/>
      <protection/>
    </xf>
    <xf numFmtId="166" fontId="40" fillId="8" borderId="21" xfId="83" applyNumberFormat="1" applyFont="1" applyFill="1" applyBorder="1" applyAlignment="1">
      <alignment horizontal="right" vertical="top" wrapText="1"/>
      <protection/>
    </xf>
    <xf numFmtId="166" fontId="40" fillId="8" borderId="34" xfId="83" applyNumberFormat="1" applyFont="1" applyFill="1" applyBorder="1" applyAlignment="1" quotePrefix="1">
      <alignment horizontal="right" vertical="top" wrapText="1"/>
      <protection/>
    </xf>
    <xf numFmtId="166" fontId="40" fillId="8" borderId="35" xfId="83" applyNumberFormat="1" applyFont="1" applyFill="1" applyBorder="1" applyAlignment="1" quotePrefix="1">
      <alignment horizontal="right" vertical="top" wrapText="1"/>
      <protection/>
    </xf>
    <xf numFmtId="166" fontId="40" fillId="8" borderId="19" xfId="83" applyNumberFormat="1" applyFont="1" applyFill="1" applyBorder="1" applyAlignment="1">
      <alignment horizontal="right" vertical="top" wrapText="1"/>
      <protection/>
    </xf>
    <xf numFmtId="166" fontId="40" fillId="8" borderId="0" xfId="83" applyNumberFormat="1" applyFont="1" applyFill="1" applyBorder="1" applyAlignment="1" quotePrefix="1">
      <alignment horizontal="right" vertical="top" wrapText="1"/>
      <protection/>
    </xf>
    <xf numFmtId="166" fontId="40" fillId="8" borderId="18" xfId="83" applyNumberFormat="1" applyFont="1" applyFill="1" applyBorder="1" applyAlignment="1" quotePrefix="1">
      <alignment horizontal="right" vertical="top" wrapText="1"/>
      <protection/>
    </xf>
    <xf numFmtId="166" fontId="39" fillId="39" borderId="20" xfId="83" applyNumberFormat="1" applyFont="1" applyFill="1" applyBorder="1" applyAlignment="1">
      <alignment horizontal="right" vertical="top" wrapText="1"/>
      <protection/>
    </xf>
    <xf numFmtId="166" fontId="39" fillId="39" borderId="22" xfId="83" applyNumberFormat="1" applyFont="1" applyFill="1" applyBorder="1" applyAlignment="1">
      <alignment horizontal="right" vertical="top" wrapText="1"/>
      <protection/>
    </xf>
    <xf numFmtId="0" fontId="39" fillId="43" borderId="23" xfId="0" applyFont="1" applyFill="1" applyBorder="1" applyAlignment="1">
      <alignment horizontal="center"/>
    </xf>
    <xf numFmtId="0" fontId="4" fillId="54" borderId="0" xfId="0" applyFont="1" applyFill="1" applyAlignment="1">
      <alignment horizontal="left" wrapText="1"/>
    </xf>
    <xf numFmtId="0" fontId="4" fillId="54" borderId="0" xfId="0" applyFont="1" applyFill="1" applyBorder="1" applyAlignment="1">
      <alignment horizontal="center" vertical="top" wrapText="1"/>
    </xf>
    <xf numFmtId="172" fontId="39" fillId="43" borderId="0" xfId="0" applyNumberFormat="1" applyFont="1" applyFill="1" applyBorder="1" applyAlignment="1">
      <alignment horizontal="center" vertical="center"/>
    </xf>
    <xf numFmtId="172" fontId="39" fillId="43" borderId="18" xfId="0" applyNumberFormat="1" applyFont="1" applyFill="1" applyBorder="1" applyAlignment="1">
      <alignment horizontal="center" vertical="center"/>
    </xf>
    <xf numFmtId="172" fontId="39" fillId="43" borderId="0" xfId="0" applyNumberFormat="1" applyFont="1" applyFill="1" applyBorder="1" applyAlignment="1">
      <alignment horizontal="center"/>
    </xf>
    <xf numFmtId="172" fontId="38" fillId="54" borderId="0" xfId="0" applyNumberFormat="1" applyFont="1" applyFill="1" applyAlignment="1">
      <alignment horizontal="left" wrapText="1"/>
    </xf>
    <xf numFmtId="0" fontId="58" fillId="0" borderId="0" xfId="83" applyFont="1" applyAlignment="1">
      <alignment horizontal="left" wrapText="1"/>
      <protection/>
    </xf>
    <xf numFmtId="0" fontId="36" fillId="56" borderId="19" xfId="83" applyFont="1" applyFill="1" applyBorder="1" applyAlignment="1">
      <alignment horizontal="left" vertical="center"/>
      <protection/>
    </xf>
    <xf numFmtId="0" fontId="36" fillId="56" borderId="0" xfId="83" applyFont="1" applyFill="1" applyAlignment="1">
      <alignment horizontal="left" vertical="center"/>
      <protection/>
    </xf>
    <xf numFmtId="0" fontId="36" fillId="56" borderId="18" xfId="83" applyFont="1" applyFill="1" applyBorder="1" applyAlignment="1">
      <alignment horizontal="left" vertical="center"/>
      <protection/>
    </xf>
  </cellXfs>
  <cellStyles count="93">
    <cellStyle name="Normal" xfId="0"/>
    <cellStyle name="20% - Èmfasi1" xfId="15"/>
    <cellStyle name="20% - Èmfasi2" xfId="16"/>
    <cellStyle name="20% - Èmfasi3" xfId="17"/>
    <cellStyle name="20% - Èmfasi4" xfId="18"/>
    <cellStyle name="20% - Èmfasi5" xfId="19"/>
    <cellStyle name="20% - Èmfasi6" xfId="20"/>
    <cellStyle name="20% - Énfasis1" xfId="21"/>
    <cellStyle name="20% - Énfasis2" xfId="22"/>
    <cellStyle name="20% - Énfasis3" xfId="23"/>
    <cellStyle name="20% - Énfasis4" xfId="24"/>
    <cellStyle name="20% - Énfasis5" xfId="25"/>
    <cellStyle name="20% - Énfasis6" xfId="26"/>
    <cellStyle name="40% - Èmfasi1" xfId="27"/>
    <cellStyle name="40% - Èmfasi2" xfId="28"/>
    <cellStyle name="40% - Èmfasi3" xfId="29"/>
    <cellStyle name="40% - Èmfasi4" xfId="30"/>
    <cellStyle name="40% - Èmfasi5" xfId="31"/>
    <cellStyle name="40% - Èmfasi6" xfId="32"/>
    <cellStyle name="40% - Énfasis1" xfId="33"/>
    <cellStyle name="40% - Énfasis2" xfId="34"/>
    <cellStyle name="40% - Énfasis3" xfId="35"/>
    <cellStyle name="40% - Énfasis4" xfId="36"/>
    <cellStyle name="40% - Énfasis5" xfId="37"/>
    <cellStyle name="40% - Énfasis6" xfId="38"/>
    <cellStyle name="60% - Èmfasi1" xfId="39"/>
    <cellStyle name="60% - Èmfasi2" xfId="40"/>
    <cellStyle name="60% - Èmfasi3" xfId="41"/>
    <cellStyle name="60% - Èmfasi4" xfId="42"/>
    <cellStyle name="60% - Èmfasi5" xfId="43"/>
    <cellStyle name="60% - Èmfasi6" xfId="44"/>
    <cellStyle name="60% - Énfasis1" xfId="45"/>
    <cellStyle name="60% - Énfasis2" xfId="46"/>
    <cellStyle name="60% - Énfasis3" xfId="47"/>
    <cellStyle name="60% - Énfasis4" xfId="48"/>
    <cellStyle name="60% - Énfasis5" xfId="49"/>
    <cellStyle name="60% - Énfasis6" xfId="50"/>
    <cellStyle name="Anuari" xfId="51"/>
    <cellStyle name="Bé" xfId="52"/>
    <cellStyle name="Buena" xfId="53"/>
    <cellStyle name="Càlcul" xfId="54"/>
    <cellStyle name="Cálculo" xfId="55"/>
    <cellStyle name="Cel·la de comprovació" xfId="56"/>
    <cellStyle name="Cel·la enllaçada" xfId="57"/>
    <cellStyle name="Celda de comprobación" xfId="58"/>
    <cellStyle name="Celda vinculada" xfId="59"/>
    <cellStyle name="Comma" xfId="60"/>
    <cellStyle name="Èmfasi1" xfId="61"/>
    <cellStyle name="Èmfasi2" xfId="62"/>
    <cellStyle name="Èmfasi3" xfId="63"/>
    <cellStyle name="Èmfasi4" xfId="64"/>
    <cellStyle name="Èmfasi5" xfId="65"/>
    <cellStyle name="Èmfasi6" xfId="66"/>
    <cellStyle name="Encabezado 4" xfId="67"/>
    <cellStyle name="Énfasis1" xfId="68"/>
    <cellStyle name="Énfasis2" xfId="69"/>
    <cellStyle name="Énfasis3" xfId="70"/>
    <cellStyle name="Énfasis4" xfId="71"/>
    <cellStyle name="Énfasis5" xfId="72"/>
    <cellStyle name="Énfasis6" xfId="73"/>
    <cellStyle name="Entrada" xfId="74"/>
    <cellStyle name="Euro" xfId="75"/>
    <cellStyle name="Incorrecte" xfId="76"/>
    <cellStyle name="Incorrecto" xfId="77"/>
    <cellStyle name="Comma [0]" xfId="78"/>
    <cellStyle name="Millares [0]_Roger Bassols01_08" xfId="79"/>
    <cellStyle name="Currency" xfId="80"/>
    <cellStyle name="Currency [0]" xfId="81"/>
    <cellStyle name="Neutral" xfId="82"/>
    <cellStyle name="Normal 2" xfId="83"/>
    <cellStyle name="Normal 2 2" xfId="84"/>
    <cellStyle name="Normal 2 3" xfId="85"/>
    <cellStyle name="Normal_Anuari 2010_mod" xfId="86"/>
    <cellStyle name="Normal_Hoja1" xfId="87"/>
    <cellStyle name="Nota" xfId="88"/>
    <cellStyle name="Notas" xfId="89"/>
    <cellStyle name="Percent" xfId="90"/>
    <cellStyle name="Resultat" xfId="91"/>
    <cellStyle name="Salida" xfId="92"/>
    <cellStyle name="Text d'advertiment" xfId="93"/>
    <cellStyle name="Text explicatiu" xfId="94"/>
    <cellStyle name="Texto de advertencia" xfId="95"/>
    <cellStyle name="Texto explicativo" xfId="96"/>
    <cellStyle name="Títol" xfId="97"/>
    <cellStyle name="Títol 1" xfId="98"/>
    <cellStyle name="Títol 2" xfId="99"/>
    <cellStyle name="Títol 3" xfId="100"/>
    <cellStyle name="Títol 4" xfId="101"/>
    <cellStyle name="Título" xfId="102"/>
    <cellStyle name="Título 1" xfId="103"/>
    <cellStyle name="Título 2" xfId="104"/>
    <cellStyle name="Título 3" xfId="105"/>
    <cellStyle name="Total"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externalLink" Target="externalLinks/externalLink5.xml" /><Relationship Id="rId20" Type="http://schemas.openxmlformats.org/officeDocument/2006/relationships/externalLink" Target="externalLinks/externalLink6.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HS\Hidrologia\Anuari%202004\Form_anuari_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HS_SOM\Treballs\Anuaris_recull\Anuari%20cedex\Resums\989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MCS08\Configuraci&#243;n%20local\Archivos%20temporales%20de%20Internet\OLKF\Evoluci&#243;%20dades%20de%20fangs%201995-2005.jornades%20AC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xplotacioSistemesSanejament\UNITAT%20BIOS&#210;LIDS\INFORMES\INFORMES%20ANUALS\BIOGESTI&#211;%202001-200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HS\Hidrologia\Anuari%202004\Form_anuari_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HS_SOM\Treballs\Anuaris_recull\Anuari%20cedex\Resums\98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structura"/>
      <sheetName val="Full anuari"/>
      <sheetName val="Raw data"/>
      <sheetName val="Castellbell"/>
      <sheetName val="Graf_castelló"/>
      <sheetName val="Castelló Emp"/>
      <sheetName val="Turb Boadella"/>
      <sheetName val="Boadella"/>
      <sheetName val="Perelada"/>
      <sheetName val="Manol"/>
      <sheetName val="Olot"/>
      <sheetName val="Gráf_Olot"/>
      <sheetName val="Esponellà"/>
      <sheetName val="Garrigàs R"/>
      <sheetName val="Garrigàs C"/>
      <sheetName val="Gráf_garrigas"/>
      <sheetName val="Pont de Molins"/>
      <sheetName val="SJ AbadessesC"/>
      <sheetName val="SJ Abadesses R"/>
      <sheetName val="Ripoll C"/>
      <sheetName val="Ripoll R"/>
      <sheetName val="Ter Masies"/>
      <sheetName val="Gurri Masies"/>
      <sheetName val="Sau"/>
      <sheetName val="Susqueda"/>
      <sheetName val="Graf_ter"/>
      <sheetName val="GráfGinestà"/>
      <sheetName val="Ginestà"/>
      <sheetName val="girona riu"/>
      <sheetName val="Onyar"/>
      <sheetName val="Graf_onyar"/>
      <sheetName val="Graf Salt-Girona"/>
      <sheetName val="Monar-Salt"/>
      <sheetName val="Monar"/>
      <sheetName val="Gotarra"/>
      <sheetName val="Onyar-Riud.."/>
      <sheetName val="Colomers"/>
      <sheetName val="Cardedeu"/>
      <sheetName val="Pardina"/>
      <sheetName val="Abast Past Ii"/>
      <sheetName val="Pasteral IIR"/>
      <sheetName val="Graf_PastI"/>
      <sheetName val="Pasteral I"/>
      <sheetName val="Canal Burés"/>
      <sheetName val="Torroella"/>
      <sheetName val="Sta Cristina"/>
      <sheetName val="Serra Daró"/>
      <sheetName val="Graf Daró"/>
      <sheetName val="La Bisbal"/>
      <sheetName val="SCeloni"/>
      <sheetName val="Rra SColoma"/>
      <sheetName val="Gráf-Tordera"/>
    </sheetNames>
    <sheetDataSet>
      <sheetData sheetId="1">
        <row r="4">
          <cell r="L4">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ula 7.5.05"/>
      <sheetName val="RawData"/>
      <sheetName val="Módulo1"/>
    </sheetNames>
    <sheetDataSet>
      <sheetData sheetId="1">
        <row r="3">
          <cell r="A3">
            <v>10004</v>
          </cell>
          <cell r="B3">
            <v>1</v>
          </cell>
          <cell r="C3">
            <v>0.17154778552637118</v>
          </cell>
          <cell r="D3">
            <v>1.0775206921239422</v>
          </cell>
          <cell r="E3">
            <v>2.523000001907349</v>
          </cell>
          <cell r="F3">
            <v>123.2200012207031</v>
          </cell>
          <cell r="G3">
            <v>1998</v>
          </cell>
          <cell r="H3">
            <v>1998</v>
          </cell>
          <cell r="I3">
            <v>10004</v>
          </cell>
          <cell r="J3">
            <v>123.2200012207031</v>
          </cell>
          <cell r="K3">
            <v>68133346058.140686</v>
          </cell>
          <cell r="L3">
            <v>36417.99999999999</v>
          </cell>
        </row>
        <row r="4">
          <cell r="A4">
            <v>10005</v>
          </cell>
          <cell r="B4">
            <v>1</v>
          </cell>
          <cell r="C4">
            <v>0</v>
          </cell>
          <cell r="D4">
            <v>9.53023063711924</v>
          </cell>
          <cell r="E4">
            <v>0</v>
          </cell>
          <cell r="F4">
            <v>0</v>
          </cell>
          <cell r="G4">
            <v>1998</v>
          </cell>
          <cell r="H4">
            <v>1998</v>
          </cell>
          <cell r="I4">
            <v>10005</v>
          </cell>
          <cell r="J4">
            <v>0</v>
          </cell>
          <cell r="K4">
            <v>0</v>
          </cell>
          <cell r="L4" t="e">
            <v>#DIV/0!</v>
          </cell>
        </row>
        <row r="5">
          <cell r="A5">
            <v>10007</v>
          </cell>
          <cell r="B5">
            <v>1</v>
          </cell>
          <cell r="C5">
            <v>0.08276803781994466</v>
          </cell>
          <cell r="D5">
            <v>0.1902234888039944</v>
          </cell>
          <cell r="E5">
            <v>1.09500002861023</v>
          </cell>
          <cell r="F5">
            <v>8.9350004196167</v>
          </cell>
          <cell r="G5">
            <v>1998</v>
          </cell>
          <cell r="H5">
            <v>1998</v>
          </cell>
          <cell r="I5">
            <v>10007</v>
          </cell>
          <cell r="J5">
            <v>8.9350004196167</v>
          </cell>
          <cell r="K5">
            <v>25773638.52639117</v>
          </cell>
          <cell r="L5">
            <v>36132</v>
          </cell>
        </row>
        <row r="6">
          <cell r="A6">
            <v>10009</v>
          </cell>
          <cell r="B6">
            <v>1</v>
          </cell>
          <cell r="C6">
            <v>0.034610135312357994</v>
          </cell>
          <cell r="D6">
            <v>0.16433727181937596</v>
          </cell>
          <cell r="E6">
            <v>0.3289999961853027</v>
          </cell>
          <cell r="F6">
            <v>3.667999982833862</v>
          </cell>
          <cell r="G6">
            <v>1998</v>
          </cell>
          <cell r="H6">
            <v>1998</v>
          </cell>
          <cell r="I6">
            <v>10009</v>
          </cell>
          <cell r="J6">
            <v>3.667999982833862</v>
          </cell>
          <cell r="K6">
            <v>1783117.5580766017</v>
          </cell>
          <cell r="L6">
            <v>36132</v>
          </cell>
        </row>
        <row r="7">
          <cell r="A7">
            <v>10010</v>
          </cell>
          <cell r="B7">
            <v>1</v>
          </cell>
          <cell r="C7">
            <v>0.46278876858214807</v>
          </cell>
          <cell r="D7">
            <v>4.9328750303346816</v>
          </cell>
          <cell r="E7">
            <v>0.9350000023841858</v>
          </cell>
          <cell r="F7">
            <v>37.29100036621094</v>
          </cell>
          <cell r="G7">
            <v>1998</v>
          </cell>
          <cell r="H7">
            <v>1998</v>
          </cell>
          <cell r="I7">
            <v>10010</v>
          </cell>
          <cell r="J7">
            <v>37.29100036621094</v>
          </cell>
          <cell r="K7">
            <v>1887926429.8751576</v>
          </cell>
          <cell r="L7">
            <v>36406</v>
          </cell>
        </row>
        <row r="8">
          <cell r="A8">
            <v>10011</v>
          </cell>
          <cell r="B8">
            <v>1</v>
          </cell>
          <cell r="C8">
            <v>0.10432904501483865</v>
          </cell>
          <cell r="D8">
            <v>0.05211447516124543</v>
          </cell>
          <cell r="E8">
            <v>1.08299994468689</v>
          </cell>
          <cell r="F8">
            <v>8.013999938964844</v>
          </cell>
          <cell r="G8">
            <v>1998</v>
          </cell>
          <cell r="H8">
            <v>1998</v>
          </cell>
          <cell r="I8">
            <v>10011</v>
          </cell>
          <cell r="J8">
            <v>8.013999938964844</v>
          </cell>
          <cell r="K8">
            <v>18737902.253594734</v>
          </cell>
          <cell r="L8">
            <v>36406</v>
          </cell>
        </row>
        <row r="9">
          <cell r="A9">
            <v>10012</v>
          </cell>
          <cell r="B9">
            <v>1</v>
          </cell>
          <cell r="C9">
            <v>0.054957035245144205</v>
          </cell>
          <cell r="D9">
            <v>0.435125473468271</v>
          </cell>
          <cell r="E9">
            <v>0.2389999926090241</v>
          </cell>
          <cell r="F9">
            <v>3.976999998092651</v>
          </cell>
          <cell r="G9">
            <v>1998</v>
          </cell>
          <cell r="H9">
            <v>1998</v>
          </cell>
          <cell r="I9">
            <v>10012</v>
          </cell>
          <cell r="J9">
            <v>3.976999998092651</v>
          </cell>
          <cell r="K9">
            <v>2289707.923362636</v>
          </cell>
          <cell r="L9">
            <v>36401</v>
          </cell>
        </row>
        <row r="10">
          <cell r="A10">
            <v>10013</v>
          </cell>
          <cell r="B10">
            <v>1</v>
          </cell>
          <cell r="C10">
            <v>0.03061721597619559</v>
          </cell>
          <cell r="D10">
            <v>0.374465688460902</v>
          </cell>
          <cell r="E10">
            <v>0.3729999959468842</v>
          </cell>
          <cell r="F10">
            <v>6.352000236511231</v>
          </cell>
          <cell r="G10">
            <v>1998</v>
          </cell>
          <cell r="H10">
            <v>1998</v>
          </cell>
          <cell r="I10">
            <v>10013</v>
          </cell>
          <cell r="J10">
            <v>6.352000236511231</v>
          </cell>
          <cell r="K10">
            <v>9303323.908554005</v>
          </cell>
          <cell r="L10">
            <v>36300.00000000001</v>
          </cell>
        </row>
        <row r="11">
          <cell r="A11">
            <v>10014</v>
          </cell>
          <cell r="B11">
            <v>1</v>
          </cell>
          <cell r="C11">
            <v>0.1244178362547943</v>
          </cell>
          <cell r="D11">
            <v>0.3290166090408417</v>
          </cell>
          <cell r="E11">
            <v>0.5899999737739563</v>
          </cell>
          <cell r="F11">
            <v>3.446000099182129</v>
          </cell>
          <cell r="G11">
            <v>1998</v>
          </cell>
          <cell r="H11">
            <v>1998</v>
          </cell>
          <cell r="I11">
            <v>10014</v>
          </cell>
          <cell r="J11">
            <v>3.446000099182129</v>
          </cell>
          <cell r="K11">
            <v>1479742.9817113478</v>
          </cell>
          <cell r="L11">
            <v>36161.00000000001</v>
          </cell>
        </row>
        <row r="12">
          <cell r="A12">
            <v>10015</v>
          </cell>
          <cell r="B12">
            <v>1</v>
          </cell>
          <cell r="C12">
            <v>0.081402159805956</v>
          </cell>
          <cell r="D12">
            <v>0.2085456644943979</v>
          </cell>
          <cell r="E12">
            <v>0.7059999704360962</v>
          </cell>
          <cell r="F12">
            <v>17.94799995422363</v>
          </cell>
          <cell r="G12">
            <v>1998</v>
          </cell>
          <cell r="H12">
            <v>1998</v>
          </cell>
          <cell r="I12">
            <v>10015</v>
          </cell>
          <cell r="J12">
            <v>17.94799995422363</v>
          </cell>
          <cell r="K12">
            <v>210502341.07048878</v>
          </cell>
          <cell r="L12">
            <v>36409</v>
          </cell>
        </row>
        <row r="13">
          <cell r="A13">
            <v>10016</v>
          </cell>
          <cell r="B13">
            <v>1</v>
          </cell>
          <cell r="C13">
            <v>0.44547359796419533</v>
          </cell>
          <cell r="D13">
            <v>2.9966488910047975</v>
          </cell>
          <cell r="E13">
            <v>0.9599999785423279</v>
          </cell>
          <cell r="F13">
            <v>20</v>
          </cell>
          <cell r="G13">
            <v>1998</v>
          </cell>
          <cell r="H13">
            <v>1998</v>
          </cell>
          <cell r="I13">
            <v>10016</v>
          </cell>
          <cell r="J13">
            <v>20</v>
          </cell>
          <cell r="K13">
            <v>289296000</v>
          </cell>
          <cell r="L13">
            <v>36162</v>
          </cell>
        </row>
        <row r="14">
          <cell r="A14">
            <v>10019</v>
          </cell>
          <cell r="B14">
            <v>1</v>
          </cell>
          <cell r="C14">
            <v>0</v>
          </cell>
          <cell r="D14">
            <v>13.544908645708267</v>
          </cell>
          <cell r="E14">
            <v>0</v>
          </cell>
          <cell r="F14">
            <v>136.75</v>
          </cell>
          <cell r="G14">
            <v>1998</v>
          </cell>
          <cell r="H14">
            <v>1998</v>
          </cell>
          <cell r="I14">
            <v>10019</v>
          </cell>
          <cell r="J14">
            <v>136.75</v>
          </cell>
          <cell r="K14">
            <v>93144607900.45312</v>
          </cell>
          <cell r="L14">
            <v>36423</v>
          </cell>
        </row>
        <row r="15">
          <cell r="A15">
            <v>10020</v>
          </cell>
          <cell r="B15">
            <v>1</v>
          </cell>
          <cell r="C15">
            <v>0.3921854923849237</v>
          </cell>
          <cell r="D15">
            <v>0.9328455640181695</v>
          </cell>
          <cell r="E15">
            <v>1.634999990463257</v>
          </cell>
          <cell r="F15">
            <v>67.1500015258789</v>
          </cell>
          <cell r="G15">
            <v>1998</v>
          </cell>
          <cell r="H15">
            <v>1998</v>
          </cell>
          <cell r="I15">
            <v>10020</v>
          </cell>
          <cell r="J15">
            <v>67.1500015258789</v>
          </cell>
          <cell r="K15">
            <v>10954249666.760378</v>
          </cell>
          <cell r="L15">
            <v>36178</v>
          </cell>
        </row>
        <row r="16">
          <cell r="A16">
            <v>10023</v>
          </cell>
          <cell r="B16">
            <v>1</v>
          </cell>
          <cell r="C16">
            <v>0.26281215262739627</v>
          </cell>
          <cell r="D16">
            <v>7.53987398147583</v>
          </cell>
          <cell r="E16">
            <v>3.255000114440918</v>
          </cell>
          <cell r="F16">
            <v>537.4600219726562</v>
          </cell>
          <cell r="G16">
            <v>1998</v>
          </cell>
          <cell r="H16">
            <v>1998</v>
          </cell>
          <cell r="I16">
            <v>10023</v>
          </cell>
          <cell r="J16">
            <v>537.4600219726562</v>
          </cell>
          <cell r="K16">
            <v>5653828917620.433</v>
          </cell>
          <cell r="L16">
            <v>36417</v>
          </cell>
        </row>
        <row r="17">
          <cell r="A17">
            <v>10026</v>
          </cell>
          <cell r="B17">
            <v>1</v>
          </cell>
          <cell r="C17">
            <v>0.08649680810687069</v>
          </cell>
          <cell r="D17">
            <v>0.2834373459015807</v>
          </cell>
          <cell r="E17">
            <v>0.4560000002384186</v>
          </cell>
          <cell r="F17">
            <v>4.807000160217285</v>
          </cell>
          <cell r="G17">
            <v>1998</v>
          </cell>
          <cell r="H17">
            <v>1998</v>
          </cell>
          <cell r="I17">
            <v>10026</v>
          </cell>
          <cell r="J17">
            <v>4.807000160217285</v>
          </cell>
          <cell r="K17">
            <v>4013418.1593140685</v>
          </cell>
          <cell r="L17">
            <v>36131.99999999999</v>
          </cell>
        </row>
        <row r="18">
          <cell r="A18">
            <v>10028</v>
          </cell>
          <cell r="B18">
            <v>1</v>
          </cell>
          <cell r="C18">
            <v>0.1278599456054707</v>
          </cell>
          <cell r="D18">
            <v>0.37210877384633234</v>
          </cell>
          <cell r="E18">
            <v>1.735999941825867</v>
          </cell>
          <cell r="F18">
            <v>45.07799911499023</v>
          </cell>
          <cell r="G18">
            <v>1998</v>
          </cell>
          <cell r="H18">
            <v>1998</v>
          </cell>
          <cell r="I18">
            <v>10028</v>
          </cell>
          <cell r="J18">
            <v>45.07799911499023</v>
          </cell>
          <cell r="K18">
            <v>3335785051.997594</v>
          </cell>
          <cell r="L18">
            <v>36417</v>
          </cell>
        </row>
        <row r="19">
          <cell r="A19">
            <v>10031</v>
          </cell>
          <cell r="B19">
            <v>1</v>
          </cell>
          <cell r="C19">
            <v>0</v>
          </cell>
          <cell r="D19">
            <v>5.176328079014608</v>
          </cell>
          <cell r="E19">
            <v>0</v>
          </cell>
          <cell r="F19">
            <v>0</v>
          </cell>
          <cell r="G19">
            <v>1998</v>
          </cell>
          <cell r="H19">
            <v>1998</v>
          </cell>
          <cell r="I19">
            <v>10031</v>
          </cell>
          <cell r="J19">
            <v>0</v>
          </cell>
          <cell r="K19">
            <v>0</v>
          </cell>
          <cell r="L19" t="e">
            <v>#DIV/0!</v>
          </cell>
        </row>
        <row r="20">
          <cell r="A20">
            <v>10033</v>
          </cell>
          <cell r="B20">
            <v>1</v>
          </cell>
          <cell r="C20">
            <v>0.09570032993094535</v>
          </cell>
          <cell r="D20">
            <v>7.611607095395049</v>
          </cell>
          <cell r="E20">
            <v>1.878000020980835</v>
          </cell>
          <cell r="F20">
            <v>155.2799987792969</v>
          </cell>
          <cell r="G20">
            <v>1998</v>
          </cell>
          <cell r="H20">
            <v>1998</v>
          </cell>
          <cell r="I20">
            <v>10033</v>
          </cell>
          <cell r="J20">
            <v>155.2799987792969</v>
          </cell>
          <cell r="K20">
            <v>136367333015.89299</v>
          </cell>
          <cell r="L20">
            <v>36421.99999999999</v>
          </cell>
        </row>
        <row r="21">
          <cell r="A21">
            <v>10035</v>
          </cell>
          <cell r="B21">
            <v>1</v>
          </cell>
          <cell r="C21">
            <v>0.1143186839177211</v>
          </cell>
          <cell r="D21">
            <v>0.268134712298801</v>
          </cell>
          <cell r="E21">
            <v>0.9010000228881836</v>
          </cell>
          <cell r="F21">
            <v>16.49099922180176</v>
          </cell>
          <cell r="G21">
            <v>1998</v>
          </cell>
          <cell r="H21">
            <v>1998</v>
          </cell>
          <cell r="I21">
            <v>10035</v>
          </cell>
          <cell r="J21">
            <v>16.49099922180176</v>
          </cell>
          <cell r="K21">
            <v>162043985.1056999</v>
          </cell>
          <cell r="L21">
            <v>36132</v>
          </cell>
        </row>
        <row r="22">
          <cell r="A22">
            <v>10037</v>
          </cell>
          <cell r="B22">
            <v>1</v>
          </cell>
          <cell r="C22">
            <v>0.14969520936273548</v>
          </cell>
          <cell r="D22">
            <v>0.1916459488427292</v>
          </cell>
          <cell r="E22">
            <v>0.9599999785423279</v>
          </cell>
          <cell r="F22">
            <v>19.07999992370606</v>
          </cell>
          <cell r="G22">
            <v>1998</v>
          </cell>
          <cell r="H22">
            <v>1998</v>
          </cell>
          <cell r="I22">
            <v>10037</v>
          </cell>
          <cell r="J22">
            <v>19.07999992370606</v>
          </cell>
          <cell r="K22">
            <v>252959618.41793698</v>
          </cell>
          <cell r="L22">
            <v>36418</v>
          </cell>
        </row>
        <row r="23">
          <cell r="A23">
            <v>10044</v>
          </cell>
          <cell r="B23">
            <v>1</v>
          </cell>
          <cell r="C23">
            <v>0.21314014082085597</v>
          </cell>
          <cell r="D23">
            <v>1.967841646932576</v>
          </cell>
          <cell r="E23">
            <v>1.72599995136261</v>
          </cell>
          <cell r="F23">
            <v>137.6799926757813</v>
          </cell>
          <cell r="G23">
            <v>1998</v>
          </cell>
          <cell r="H23">
            <v>1998</v>
          </cell>
          <cell r="I23">
            <v>10044</v>
          </cell>
          <cell r="J23">
            <v>137.6799926757813</v>
          </cell>
          <cell r="K23">
            <v>95042241176.33559</v>
          </cell>
          <cell r="L23">
            <v>36417</v>
          </cell>
        </row>
        <row r="24">
          <cell r="A24">
            <v>10045</v>
          </cell>
          <cell r="B24">
            <v>1</v>
          </cell>
          <cell r="C24">
            <v>0.04975423425679615</v>
          </cell>
          <cell r="D24">
            <v>0.254920751437021</v>
          </cell>
          <cell r="E24">
            <v>0</v>
          </cell>
          <cell r="F24">
            <v>303</v>
          </cell>
          <cell r="G24">
            <v>1998</v>
          </cell>
          <cell r="H24">
            <v>1998</v>
          </cell>
          <cell r="I24">
            <v>10045</v>
          </cell>
          <cell r="J24">
            <v>303</v>
          </cell>
          <cell r="K24">
            <v>1013108367213</v>
          </cell>
          <cell r="L24">
            <v>36419</v>
          </cell>
        </row>
        <row r="25">
          <cell r="A25">
            <v>10046</v>
          </cell>
          <cell r="B25">
            <v>1</v>
          </cell>
          <cell r="C25">
            <v>0.041809837289624174</v>
          </cell>
          <cell r="D25">
            <v>0.1257722913002522</v>
          </cell>
          <cell r="E25">
            <v>1.25600004196167</v>
          </cell>
          <cell r="F25">
            <v>68.57599639892578</v>
          </cell>
          <cell r="G25">
            <v>1998</v>
          </cell>
          <cell r="H25">
            <v>1998</v>
          </cell>
          <cell r="I25">
            <v>10046</v>
          </cell>
          <cell r="J25">
            <v>68.57599639892578</v>
          </cell>
          <cell r="K25">
            <v>11744121775.157873</v>
          </cell>
          <cell r="L25">
            <v>36417</v>
          </cell>
        </row>
        <row r="26">
          <cell r="A26">
            <v>10047</v>
          </cell>
          <cell r="B26">
            <v>1</v>
          </cell>
          <cell r="C26">
            <v>0.1920772250282438</v>
          </cell>
          <cell r="D26">
            <v>2.8041355743800125</v>
          </cell>
          <cell r="E26">
            <v>0</v>
          </cell>
          <cell r="F26">
            <v>350</v>
          </cell>
          <cell r="G26">
            <v>1998</v>
          </cell>
          <cell r="H26">
            <v>1998</v>
          </cell>
          <cell r="I26">
            <v>10047</v>
          </cell>
          <cell r="J26">
            <v>350</v>
          </cell>
          <cell r="K26">
            <v>1561464625000</v>
          </cell>
          <cell r="L26">
            <v>36419</v>
          </cell>
        </row>
        <row r="27">
          <cell r="A27">
            <v>10049</v>
          </cell>
          <cell r="B27">
            <v>1</v>
          </cell>
          <cell r="C27">
            <v>0</v>
          </cell>
          <cell r="D27">
            <v>4.9480890188315145</v>
          </cell>
          <cell r="E27">
            <v>0</v>
          </cell>
          <cell r="F27">
            <v>770</v>
          </cell>
          <cell r="G27">
            <v>1998</v>
          </cell>
          <cell r="H27">
            <v>1998</v>
          </cell>
          <cell r="I27">
            <v>10049</v>
          </cell>
          <cell r="J27">
            <v>770</v>
          </cell>
          <cell r="K27">
            <v>16626018794000</v>
          </cell>
          <cell r="L27">
            <v>36418</v>
          </cell>
        </row>
        <row r="28">
          <cell r="A28">
            <v>10053</v>
          </cell>
          <cell r="B28">
            <v>1</v>
          </cell>
          <cell r="C28">
            <v>0</v>
          </cell>
          <cell r="D28">
            <v>3.386213249702976</v>
          </cell>
          <cell r="E28">
            <v>0</v>
          </cell>
          <cell r="F28">
            <v>0</v>
          </cell>
          <cell r="G28">
            <v>1998</v>
          </cell>
          <cell r="H28">
            <v>1998</v>
          </cell>
          <cell r="I28">
            <v>10053</v>
          </cell>
          <cell r="J28">
            <v>0</v>
          </cell>
          <cell r="K28">
            <v>0</v>
          </cell>
          <cell r="L28" t="e">
            <v>#DIV/0!</v>
          </cell>
        </row>
        <row r="29">
          <cell r="A29">
            <v>10056</v>
          </cell>
          <cell r="B29">
            <v>1</v>
          </cell>
          <cell r="C29">
            <v>0.05946710099274179</v>
          </cell>
          <cell r="D29">
            <v>0.29008291819549886</v>
          </cell>
          <cell r="E29">
            <v>0.4399999976158142</v>
          </cell>
          <cell r="F29">
            <v>3.759000062942505</v>
          </cell>
          <cell r="G29">
            <v>1998</v>
          </cell>
          <cell r="H29">
            <v>1998</v>
          </cell>
          <cell r="I29">
            <v>10056</v>
          </cell>
          <cell r="J29">
            <v>3.759000062942505</v>
          </cell>
          <cell r="K29">
            <v>1920637.5736408762</v>
          </cell>
          <cell r="L29">
            <v>36160</v>
          </cell>
        </row>
        <row r="30">
          <cell r="A30">
            <v>10064</v>
          </cell>
          <cell r="B30">
            <v>1</v>
          </cell>
          <cell r="C30">
            <v>0.04807011729028265</v>
          </cell>
          <cell r="D30">
            <v>0.030076481774090533</v>
          </cell>
          <cell r="E30">
            <v>0.4350000023841858</v>
          </cell>
          <cell r="F30">
            <v>1.759999990463257</v>
          </cell>
          <cell r="G30">
            <v>1998</v>
          </cell>
          <cell r="H30">
            <v>1998</v>
          </cell>
          <cell r="I30">
            <v>10064</v>
          </cell>
          <cell r="J30">
            <v>1.759999990463257</v>
          </cell>
          <cell r="K30">
            <v>197190.73471450448</v>
          </cell>
          <cell r="L30">
            <v>36169.99999999999</v>
          </cell>
        </row>
        <row r="31">
          <cell r="A31">
            <v>10068</v>
          </cell>
          <cell r="B31">
            <v>1</v>
          </cell>
          <cell r="C31">
            <v>0.13902763987648978</v>
          </cell>
          <cell r="D31">
            <v>1.693579239469685</v>
          </cell>
          <cell r="E31">
            <v>1.944000005722046</v>
          </cell>
          <cell r="F31">
            <v>92.2249984741211</v>
          </cell>
          <cell r="G31">
            <v>1998</v>
          </cell>
          <cell r="H31">
            <v>1998</v>
          </cell>
          <cell r="I31">
            <v>10068</v>
          </cell>
          <cell r="J31">
            <v>92.2249984741211</v>
          </cell>
          <cell r="K31">
            <v>28566830748.99896</v>
          </cell>
          <cell r="L31">
            <v>36418</v>
          </cell>
        </row>
        <row r="32">
          <cell r="A32">
            <v>10072</v>
          </cell>
          <cell r="B32">
            <v>1</v>
          </cell>
          <cell r="C32">
            <v>0.949999988079071</v>
          </cell>
          <cell r="D32">
            <v>2.7736074499512404</v>
          </cell>
          <cell r="E32">
            <v>1.062999963760376</v>
          </cell>
          <cell r="F32">
            <v>8.65000057220459</v>
          </cell>
          <cell r="G32">
            <v>1998</v>
          </cell>
          <cell r="H32">
            <v>1998</v>
          </cell>
          <cell r="I32">
            <v>10072</v>
          </cell>
          <cell r="J32">
            <v>8.65000057220459</v>
          </cell>
          <cell r="K32">
            <v>23534670.07938753</v>
          </cell>
          <cell r="L32">
            <v>36363</v>
          </cell>
        </row>
        <row r="33">
          <cell r="A33">
            <v>10076</v>
          </cell>
          <cell r="B33">
            <v>1</v>
          </cell>
          <cell r="C33">
            <v>0</v>
          </cell>
          <cell r="D33">
            <v>0.9914718320924942</v>
          </cell>
          <cell r="E33">
            <v>0</v>
          </cell>
          <cell r="F33">
            <v>339</v>
          </cell>
          <cell r="G33">
            <v>1998</v>
          </cell>
          <cell r="H33">
            <v>1998</v>
          </cell>
          <cell r="I33">
            <v>10076</v>
          </cell>
          <cell r="J33">
            <v>339</v>
          </cell>
          <cell r="K33">
            <v>1418741461323</v>
          </cell>
          <cell r="L33">
            <v>36417</v>
          </cell>
        </row>
        <row r="34">
          <cell r="A34">
            <v>10077</v>
          </cell>
          <cell r="B34">
            <v>1</v>
          </cell>
          <cell r="C34">
            <v>0.07372955305961101</v>
          </cell>
          <cell r="D34">
            <v>0.24557188425008972</v>
          </cell>
          <cell r="E34">
            <v>1.315999984741211</v>
          </cell>
          <cell r="F34">
            <v>36.63999938964844</v>
          </cell>
          <cell r="G34">
            <v>1998</v>
          </cell>
          <cell r="H34">
            <v>1998</v>
          </cell>
          <cell r="I34">
            <v>10077</v>
          </cell>
          <cell r="J34">
            <v>36.63999938964844</v>
          </cell>
          <cell r="K34">
            <v>1791309129.9644043</v>
          </cell>
          <cell r="L34">
            <v>36417</v>
          </cell>
        </row>
        <row r="35">
          <cell r="A35">
            <v>10078</v>
          </cell>
          <cell r="B35">
            <v>1</v>
          </cell>
          <cell r="C35">
            <v>1.0704006391028835</v>
          </cell>
          <cell r="D35">
            <v>3.701564606738417</v>
          </cell>
          <cell r="E35">
            <v>2.22599983215332</v>
          </cell>
          <cell r="F35">
            <v>113.4550018310547</v>
          </cell>
          <cell r="G35">
            <v>1998</v>
          </cell>
          <cell r="H35">
            <v>1998</v>
          </cell>
          <cell r="I35">
            <v>10078</v>
          </cell>
          <cell r="J35">
            <v>113.4550018310547</v>
          </cell>
          <cell r="K35">
            <v>53190580676.90735</v>
          </cell>
          <cell r="L35">
            <v>36422</v>
          </cell>
        </row>
        <row r="36">
          <cell r="A36">
            <v>10079</v>
          </cell>
          <cell r="B36">
            <v>1</v>
          </cell>
          <cell r="C36">
            <v>0</v>
          </cell>
          <cell r="D36">
            <v>0.28611373880252955</v>
          </cell>
          <cell r="E36">
            <v>3.105999946594238</v>
          </cell>
          <cell r="F36">
            <v>50.79899978637695</v>
          </cell>
          <cell r="G36">
            <v>1998</v>
          </cell>
          <cell r="H36">
            <v>1998</v>
          </cell>
          <cell r="I36">
            <v>10079</v>
          </cell>
          <cell r="J36">
            <v>50.79899978637695</v>
          </cell>
          <cell r="K36">
            <v>4756293790.337764</v>
          </cell>
          <cell r="L36">
            <v>36283</v>
          </cell>
        </row>
        <row r="37">
          <cell r="A37">
            <v>10405</v>
          </cell>
          <cell r="B37">
            <v>1</v>
          </cell>
          <cell r="C37">
            <v>0</v>
          </cell>
          <cell r="D37">
            <v>9.339394355146853</v>
          </cell>
          <cell r="E37">
            <v>0</v>
          </cell>
          <cell r="F37">
            <v>0</v>
          </cell>
          <cell r="G37">
            <v>1998</v>
          </cell>
          <cell r="H37">
            <v>1998</v>
          </cell>
          <cell r="I37">
            <v>10405</v>
          </cell>
          <cell r="J37">
            <v>0</v>
          </cell>
          <cell r="K37">
            <v>0</v>
          </cell>
          <cell r="L37" t="e">
            <v>#DIV/0!</v>
          </cell>
        </row>
        <row r="38">
          <cell r="A38">
            <v>10410</v>
          </cell>
          <cell r="B38">
            <v>1</v>
          </cell>
          <cell r="C38">
            <v>0.4023279518341926</v>
          </cell>
          <cell r="D38">
            <v>1.8951148578744024</v>
          </cell>
          <cell r="E38">
            <v>1.389999985694885</v>
          </cell>
          <cell r="F38">
            <v>9.753000259399414</v>
          </cell>
          <cell r="G38">
            <v>1998</v>
          </cell>
          <cell r="H38">
            <v>1998</v>
          </cell>
          <cell r="I38">
            <v>10410</v>
          </cell>
          <cell r="J38">
            <v>9.753000259399414</v>
          </cell>
          <cell r="K38">
            <v>33774402.294368945</v>
          </cell>
          <cell r="L38">
            <v>36406</v>
          </cell>
        </row>
        <row r="39">
          <cell r="A39">
            <v>10431</v>
          </cell>
          <cell r="B39">
            <v>1</v>
          </cell>
          <cell r="C39">
            <v>0</v>
          </cell>
          <cell r="D39">
            <v>3.624393723108997</v>
          </cell>
          <cell r="E39">
            <v>0</v>
          </cell>
          <cell r="F39">
            <v>0</v>
          </cell>
          <cell r="G39">
            <v>1998</v>
          </cell>
          <cell r="H39">
            <v>1998</v>
          </cell>
          <cell r="I39">
            <v>10431</v>
          </cell>
          <cell r="J39">
            <v>0</v>
          </cell>
          <cell r="K39">
            <v>0</v>
          </cell>
          <cell r="L39" t="e">
            <v>#DIV/0!</v>
          </cell>
        </row>
        <row r="40">
          <cell r="A40">
            <v>10433</v>
          </cell>
          <cell r="B40">
            <v>1</v>
          </cell>
          <cell r="C40">
            <v>1.4147467514423475</v>
          </cell>
          <cell r="D40">
            <v>4.770688467583216</v>
          </cell>
          <cell r="E40">
            <v>2.109999895095825</v>
          </cell>
          <cell r="F40">
            <v>17.47999954223633</v>
          </cell>
          <cell r="G40">
            <v>1998</v>
          </cell>
          <cell r="H40">
            <v>1998</v>
          </cell>
          <cell r="I40">
            <v>10433</v>
          </cell>
          <cell r="J40">
            <v>17.47999954223633</v>
          </cell>
          <cell r="K40">
            <v>194530651.28760296</v>
          </cell>
          <cell r="L40">
            <v>36422</v>
          </cell>
        </row>
        <row r="41">
          <cell r="A41">
            <v>10442</v>
          </cell>
          <cell r="B41">
            <v>1</v>
          </cell>
          <cell r="C41">
            <v>0.16429201345336591</v>
          </cell>
          <cell r="D41">
            <v>0.22695604420613102</v>
          </cell>
          <cell r="E41">
            <v>1.412999987602234</v>
          </cell>
          <cell r="F41">
            <v>2.961999893188477</v>
          </cell>
          <cell r="G41">
            <v>1998</v>
          </cell>
          <cell r="H41">
            <v>1998</v>
          </cell>
          <cell r="I41">
            <v>10442</v>
          </cell>
          <cell r="J41">
            <v>2.961999893188477</v>
          </cell>
          <cell r="K41">
            <v>939661.7025930258</v>
          </cell>
          <cell r="L41">
            <v>36159</v>
          </cell>
        </row>
        <row r="42">
          <cell r="A42">
            <v>10449</v>
          </cell>
          <cell r="B42">
            <v>1</v>
          </cell>
          <cell r="C42">
            <v>0</v>
          </cell>
          <cell r="D42">
            <v>2.5115085924835236</v>
          </cell>
          <cell r="E42">
            <v>0</v>
          </cell>
          <cell r="F42">
            <v>0</v>
          </cell>
          <cell r="G42">
            <v>1998</v>
          </cell>
          <cell r="H42">
            <v>1998</v>
          </cell>
          <cell r="I42">
            <v>10449</v>
          </cell>
          <cell r="J42">
            <v>0</v>
          </cell>
          <cell r="K42">
            <v>0</v>
          </cell>
          <cell r="L42" t="e">
            <v>#DIV/0!</v>
          </cell>
        </row>
        <row r="43">
          <cell r="A43">
            <v>10453</v>
          </cell>
          <cell r="B43">
            <v>1</v>
          </cell>
          <cell r="C43">
            <v>0</v>
          </cell>
          <cell r="D43">
            <v>2.156145619529567</v>
          </cell>
          <cell r="E43">
            <v>0</v>
          </cell>
          <cell r="F43">
            <v>0</v>
          </cell>
          <cell r="G43">
            <v>1998</v>
          </cell>
          <cell r="H43">
            <v>1998</v>
          </cell>
          <cell r="I43">
            <v>10453</v>
          </cell>
          <cell r="J43">
            <v>0</v>
          </cell>
          <cell r="K43">
            <v>0</v>
          </cell>
          <cell r="L43" t="e">
            <v>#DIV/0!</v>
          </cell>
        </row>
        <row r="44">
          <cell r="A44">
            <v>10459</v>
          </cell>
          <cell r="B44">
            <v>1</v>
          </cell>
          <cell r="C44">
            <v>0</v>
          </cell>
          <cell r="D44">
            <v>6.76542724191326</v>
          </cell>
          <cell r="E44">
            <v>0</v>
          </cell>
          <cell r="F44">
            <v>0</v>
          </cell>
          <cell r="G44">
            <v>1998</v>
          </cell>
          <cell r="H44">
            <v>1998</v>
          </cell>
          <cell r="I44">
            <v>10459</v>
          </cell>
          <cell r="J44">
            <v>0</v>
          </cell>
          <cell r="K44">
            <v>0</v>
          </cell>
          <cell r="L44" t="e">
            <v>#DIV/0!</v>
          </cell>
        </row>
        <row r="45">
          <cell r="A45">
            <v>10472</v>
          </cell>
          <cell r="B45">
            <v>1</v>
          </cell>
          <cell r="C45">
            <v>1.582090637455248</v>
          </cell>
          <cell r="D45">
            <v>2.765628305526629</v>
          </cell>
          <cell r="E45">
            <v>1.940000057220459</v>
          </cell>
          <cell r="F45">
            <v>8.65000057220459</v>
          </cell>
          <cell r="G45">
            <v>1998</v>
          </cell>
          <cell r="H45">
            <v>1998</v>
          </cell>
          <cell r="I45">
            <v>10472</v>
          </cell>
          <cell r="J45">
            <v>8.65000057220459</v>
          </cell>
          <cell r="K45">
            <v>23534670.07938753</v>
          </cell>
          <cell r="L45">
            <v>36363</v>
          </cell>
        </row>
        <row r="46">
          <cell r="A46">
            <v>10476</v>
          </cell>
          <cell r="B46">
            <v>1</v>
          </cell>
          <cell r="C46">
            <v>0</v>
          </cell>
          <cell r="D46">
            <v>0.2951715495080164</v>
          </cell>
          <cell r="E46">
            <v>0</v>
          </cell>
          <cell r="F46">
            <v>0</v>
          </cell>
          <cell r="G46">
            <v>1998</v>
          </cell>
          <cell r="H46">
            <v>1998</v>
          </cell>
          <cell r="I46">
            <v>10476</v>
          </cell>
          <cell r="J46">
            <v>0</v>
          </cell>
          <cell r="K46">
            <v>0</v>
          </cell>
          <cell r="L46" t="e">
            <v>#DIV/0!</v>
          </cell>
        </row>
        <row r="47">
          <cell r="A47">
            <v>10478</v>
          </cell>
          <cell r="B47">
            <v>1</v>
          </cell>
          <cell r="C47">
            <v>1.2905677868895336</v>
          </cell>
          <cell r="D47">
            <v>1.5975621319796942</v>
          </cell>
          <cell r="E47">
            <v>1.764000058174133</v>
          </cell>
          <cell r="F47">
            <v>3.980000019073486</v>
          </cell>
          <cell r="G47">
            <v>1998</v>
          </cell>
          <cell r="H47">
            <v>1998</v>
          </cell>
          <cell r="I47">
            <v>10478</v>
          </cell>
          <cell r="J47">
            <v>3.980000019073486</v>
          </cell>
          <cell r="K47">
            <v>2295271.7753431206</v>
          </cell>
          <cell r="L47">
            <v>36407</v>
          </cell>
        </row>
        <row r="48">
          <cell r="A48">
            <v>10479</v>
          </cell>
          <cell r="B48">
            <v>1</v>
          </cell>
          <cell r="C48">
            <v>0</v>
          </cell>
          <cell r="D48">
            <v>0.0036818221134936185</v>
          </cell>
          <cell r="E48">
            <v>0</v>
          </cell>
          <cell r="F48">
            <v>0</v>
          </cell>
          <cell r="G48">
            <v>1998</v>
          </cell>
          <cell r="H48">
            <v>1998</v>
          </cell>
          <cell r="I48">
            <v>10479</v>
          </cell>
          <cell r="J48">
            <v>0</v>
          </cell>
          <cell r="K48">
            <v>0</v>
          </cell>
          <cell r="L48" t="e">
            <v>#DIV/0!</v>
          </cell>
        </row>
        <row r="49">
          <cell r="A49">
            <v>1002028</v>
          </cell>
          <cell r="B49">
            <v>1</v>
          </cell>
          <cell r="C49">
            <v>0.12246887776235195</v>
          </cell>
          <cell r="D49">
            <v>0.5003798160622404</v>
          </cell>
          <cell r="E49">
            <v>2.125999927520752</v>
          </cell>
          <cell r="F49">
            <v>169.8500061035156</v>
          </cell>
          <cell r="G49">
            <v>1998</v>
          </cell>
          <cell r="H49">
            <v>1998</v>
          </cell>
          <cell r="I49">
            <v>1002028</v>
          </cell>
          <cell r="J49">
            <v>169.8500061035156</v>
          </cell>
          <cell r="K49">
            <v>178399454851.1357</v>
          </cell>
          <cell r="L49">
            <v>36408</v>
          </cell>
        </row>
        <row r="50">
          <cell r="A50">
            <v>1002032</v>
          </cell>
          <cell r="B50">
            <v>1</v>
          </cell>
          <cell r="C50">
            <v>0.20465018173930083</v>
          </cell>
          <cell r="D50">
            <v>1.287917181902325</v>
          </cell>
          <cell r="E50">
            <v>0.9480000138282776</v>
          </cell>
          <cell r="F50">
            <v>42.19900131225586</v>
          </cell>
          <cell r="G50">
            <v>1998</v>
          </cell>
          <cell r="H50">
            <v>1998</v>
          </cell>
          <cell r="I50">
            <v>1002032</v>
          </cell>
          <cell r="J50">
            <v>42.19900131225586</v>
          </cell>
          <cell r="K50">
            <v>2715179341.0781713</v>
          </cell>
          <cell r="L50">
            <v>36131.99999999999</v>
          </cell>
        </row>
        <row r="51">
          <cell r="A51">
            <v>0</v>
          </cell>
          <cell r="B51">
            <v>0</v>
          </cell>
          <cell r="C51">
            <v>0</v>
          </cell>
          <cell r="D51">
            <v>0</v>
          </cell>
          <cell r="E51">
            <v>0</v>
          </cell>
          <cell r="F51">
            <v>0</v>
          </cell>
          <cell r="G51">
            <v>0</v>
          </cell>
          <cell r="H51">
            <v>0</v>
          </cell>
          <cell r="I51">
            <v>0</v>
          </cell>
          <cell r="J51">
            <v>0</v>
          </cell>
          <cell r="K51">
            <v>0</v>
          </cell>
          <cell r="L51" t="e">
            <v>#DIV/0!</v>
          </cell>
        </row>
        <row r="52">
          <cell r="A52">
            <v>0</v>
          </cell>
          <cell r="B52">
            <v>0</v>
          </cell>
          <cell r="C52">
            <v>0</v>
          </cell>
          <cell r="D52">
            <v>0</v>
          </cell>
          <cell r="E52">
            <v>0</v>
          </cell>
          <cell r="F52">
            <v>0</v>
          </cell>
          <cell r="G52">
            <v>0</v>
          </cell>
          <cell r="H52">
            <v>0</v>
          </cell>
          <cell r="I52">
            <v>0</v>
          </cell>
          <cell r="J52">
            <v>0</v>
          </cell>
          <cell r="K52">
            <v>0</v>
          </cell>
          <cell r="L52" t="e">
            <v>#DIV/0!</v>
          </cell>
        </row>
        <row r="53">
          <cell r="A53">
            <v>0</v>
          </cell>
          <cell r="B53">
            <v>0</v>
          </cell>
          <cell r="C53">
            <v>0</v>
          </cell>
          <cell r="D53">
            <v>0</v>
          </cell>
          <cell r="E53">
            <v>0</v>
          </cell>
          <cell r="F53">
            <v>0</v>
          </cell>
          <cell r="G53">
            <v>0</v>
          </cell>
          <cell r="H53">
            <v>0</v>
          </cell>
          <cell r="I53">
            <v>0</v>
          </cell>
          <cell r="J53">
            <v>0</v>
          </cell>
          <cell r="K53">
            <v>0</v>
          </cell>
          <cell r="L53" t="e">
            <v>#DIV/0!</v>
          </cell>
        </row>
        <row r="54">
          <cell r="A54">
            <v>0</v>
          </cell>
          <cell r="B54">
            <v>0</v>
          </cell>
          <cell r="C54">
            <v>0</v>
          </cell>
          <cell r="D54">
            <v>0</v>
          </cell>
          <cell r="E54">
            <v>0</v>
          </cell>
          <cell r="F54">
            <v>0</v>
          </cell>
          <cell r="G54">
            <v>0</v>
          </cell>
          <cell r="H54">
            <v>0</v>
          </cell>
          <cell r="I54">
            <v>0</v>
          </cell>
          <cell r="J54">
            <v>0</v>
          </cell>
          <cell r="K54">
            <v>0</v>
          </cell>
          <cell r="L54" t="e">
            <v>#DIV/0!</v>
          </cell>
        </row>
        <row r="55">
          <cell r="A55">
            <v>0</v>
          </cell>
          <cell r="B55">
            <v>0</v>
          </cell>
          <cell r="C55">
            <v>0</v>
          </cell>
          <cell r="D55">
            <v>0</v>
          </cell>
          <cell r="E55">
            <v>0</v>
          </cell>
          <cell r="F55">
            <v>0</v>
          </cell>
          <cell r="G55">
            <v>0</v>
          </cell>
          <cell r="H55">
            <v>0</v>
          </cell>
          <cell r="I55">
            <v>0</v>
          </cell>
          <cell r="J55">
            <v>0</v>
          </cell>
          <cell r="K55">
            <v>0</v>
          </cell>
          <cell r="L55" t="e">
            <v>#DIV/0!</v>
          </cell>
        </row>
        <row r="56">
          <cell r="A56">
            <v>0</v>
          </cell>
          <cell r="B56">
            <v>0</v>
          </cell>
          <cell r="C56">
            <v>0</v>
          </cell>
          <cell r="D56">
            <v>0</v>
          </cell>
          <cell r="E56">
            <v>0</v>
          </cell>
          <cell r="F56">
            <v>0</v>
          </cell>
          <cell r="G56">
            <v>0</v>
          </cell>
          <cell r="H56">
            <v>0</v>
          </cell>
          <cell r="I56">
            <v>0</v>
          </cell>
          <cell r="J56">
            <v>0</v>
          </cell>
          <cell r="K56">
            <v>0</v>
          </cell>
          <cell r="L56" t="e">
            <v>#DIV/0!</v>
          </cell>
        </row>
        <row r="57">
          <cell r="A57">
            <v>0</v>
          </cell>
          <cell r="B57">
            <v>0</v>
          </cell>
          <cell r="C57">
            <v>0</v>
          </cell>
          <cell r="D57">
            <v>0</v>
          </cell>
          <cell r="E57">
            <v>0</v>
          </cell>
          <cell r="F57">
            <v>0</v>
          </cell>
          <cell r="G57">
            <v>0</v>
          </cell>
          <cell r="H57">
            <v>0</v>
          </cell>
          <cell r="I57">
            <v>0</v>
          </cell>
          <cell r="J57">
            <v>0</v>
          </cell>
          <cell r="K57">
            <v>0</v>
          </cell>
          <cell r="L57" t="e">
            <v>#DIV/0!</v>
          </cell>
        </row>
        <row r="58">
          <cell r="A58">
            <v>0</v>
          </cell>
          <cell r="B58">
            <v>0</v>
          </cell>
          <cell r="C58">
            <v>0</v>
          </cell>
          <cell r="D58">
            <v>0</v>
          </cell>
          <cell r="E58">
            <v>0</v>
          </cell>
          <cell r="F58">
            <v>0</v>
          </cell>
          <cell r="G58">
            <v>0</v>
          </cell>
          <cell r="H58">
            <v>0</v>
          </cell>
          <cell r="I58">
            <v>0</v>
          </cell>
          <cell r="J58">
            <v>0</v>
          </cell>
          <cell r="K58">
            <v>0</v>
          </cell>
          <cell r="L58" t="e">
            <v>#DIV/0!</v>
          </cell>
        </row>
        <row r="59">
          <cell r="A59">
            <v>0</v>
          </cell>
          <cell r="B59">
            <v>0</v>
          </cell>
          <cell r="C59">
            <v>0</v>
          </cell>
          <cell r="D59">
            <v>0</v>
          </cell>
          <cell r="E59">
            <v>0</v>
          </cell>
          <cell r="F59">
            <v>0</v>
          </cell>
          <cell r="G59">
            <v>0</v>
          </cell>
          <cell r="H59">
            <v>0</v>
          </cell>
          <cell r="I59">
            <v>0</v>
          </cell>
          <cell r="J59">
            <v>0</v>
          </cell>
          <cell r="K59">
            <v>0</v>
          </cell>
          <cell r="L59" t="e">
            <v>#DIV/0!</v>
          </cell>
        </row>
        <row r="60">
          <cell r="A60">
            <v>0</v>
          </cell>
          <cell r="B60">
            <v>0</v>
          </cell>
          <cell r="C60">
            <v>0</v>
          </cell>
          <cell r="D60">
            <v>0</v>
          </cell>
          <cell r="E60">
            <v>0</v>
          </cell>
          <cell r="F60">
            <v>0</v>
          </cell>
          <cell r="G60">
            <v>0</v>
          </cell>
          <cell r="H60">
            <v>0</v>
          </cell>
          <cell r="I60">
            <v>0</v>
          </cell>
          <cell r="J60">
            <v>0</v>
          </cell>
          <cell r="K60">
            <v>0</v>
          </cell>
          <cell r="L60" t="e">
            <v>#DIV/0!</v>
          </cell>
        </row>
        <row r="61">
          <cell r="A61">
            <v>0</v>
          </cell>
          <cell r="B61">
            <v>0</v>
          </cell>
          <cell r="C61">
            <v>0</v>
          </cell>
          <cell r="D61">
            <v>0</v>
          </cell>
          <cell r="E61">
            <v>0</v>
          </cell>
          <cell r="F61">
            <v>0</v>
          </cell>
          <cell r="G61">
            <v>0</v>
          </cell>
          <cell r="H61">
            <v>0</v>
          </cell>
          <cell r="I61">
            <v>0</v>
          </cell>
          <cell r="J61">
            <v>0</v>
          </cell>
          <cell r="K61">
            <v>0</v>
          </cell>
          <cell r="L61" t="e">
            <v>#DIV/0!</v>
          </cell>
        </row>
        <row r="62">
          <cell r="A62">
            <v>0</v>
          </cell>
          <cell r="B62">
            <v>0</v>
          </cell>
          <cell r="C62">
            <v>0</v>
          </cell>
          <cell r="D62">
            <v>0</v>
          </cell>
          <cell r="E62">
            <v>0</v>
          </cell>
          <cell r="F62">
            <v>0</v>
          </cell>
          <cell r="G62">
            <v>0</v>
          </cell>
          <cell r="H62">
            <v>0</v>
          </cell>
          <cell r="I62">
            <v>0</v>
          </cell>
          <cell r="J62">
            <v>0</v>
          </cell>
          <cell r="K62">
            <v>0</v>
          </cell>
          <cell r="L62" t="e">
            <v>#DIV/0!</v>
          </cell>
        </row>
        <row r="63">
          <cell r="A63">
            <v>0</v>
          </cell>
          <cell r="B63">
            <v>0</v>
          </cell>
          <cell r="C63">
            <v>0</v>
          </cell>
          <cell r="D63">
            <v>0</v>
          </cell>
          <cell r="E63">
            <v>0</v>
          </cell>
          <cell r="F63">
            <v>0</v>
          </cell>
          <cell r="G63">
            <v>0</v>
          </cell>
          <cell r="H63">
            <v>0</v>
          </cell>
          <cell r="I63">
            <v>0</v>
          </cell>
          <cell r="J63">
            <v>0</v>
          </cell>
          <cell r="K63">
            <v>0</v>
          </cell>
          <cell r="L63" t="e">
            <v>#DIV/0!</v>
          </cell>
        </row>
        <row r="64">
          <cell r="A64">
            <v>0</v>
          </cell>
          <cell r="B64">
            <v>0</v>
          </cell>
          <cell r="C64">
            <v>0</v>
          </cell>
          <cell r="D64">
            <v>0</v>
          </cell>
          <cell r="E64">
            <v>0</v>
          </cell>
          <cell r="F64">
            <v>0</v>
          </cell>
          <cell r="G64">
            <v>0</v>
          </cell>
          <cell r="H64">
            <v>0</v>
          </cell>
          <cell r="I64">
            <v>0</v>
          </cell>
          <cell r="J64">
            <v>0</v>
          </cell>
          <cell r="K64">
            <v>0</v>
          </cell>
          <cell r="L64" t="e">
            <v>#DIV/0!</v>
          </cell>
        </row>
        <row r="65">
          <cell r="A65">
            <v>0</v>
          </cell>
          <cell r="B65">
            <v>0</v>
          </cell>
          <cell r="C65">
            <v>0</v>
          </cell>
          <cell r="D65">
            <v>0</v>
          </cell>
          <cell r="E65">
            <v>0</v>
          </cell>
          <cell r="F65">
            <v>0</v>
          </cell>
          <cell r="G65">
            <v>0</v>
          </cell>
          <cell r="H65">
            <v>0</v>
          </cell>
          <cell r="I65">
            <v>0</v>
          </cell>
          <cell r="J65">
            <v>0</v>
          </cell>
          <cell r="K65">
            <v>0</v>
          </cell>
          <cell r="L65" t="e">
            <v>#DIV/0!</v>
          </cell>
        </row>
        <row r="66">
          <cell r="A66">
            <v>0</v>
          </cell>
          <cell r="B66">
            <v>0</v>
          </cell>
          <cell r="C66">
            <v>0</v>
          </cell>
          <cell r="D66">
            <v>0</v>
          </cell>
          <cell r="E66">
            <v>0</v>
          </cell>
          <cell r="F66">
            <v>0</v>
          </cell>
          <cell r="G66">
            <v>0</v>
          </cell>
          <cell r="H66">
            <v>0</v>
          </cell>
          <cell r="I66">
            <v>0</v>
          </cell>
          <cell r="J66">
            <v>0</v>
          </cell>
          <cell r="K66">
            <v>0</v>
          </cell>
          <cell r="L66" t="e">
            <v>#DIV/0!</v>
          </cell>
        </row>
        <row r="67">
          <cell r="A67">
            <v>0</v>
          </cell>
          <cell r="B67">
            <v>0</v>
          </cell>
          <cell r="C67">
            <v>0</v>
          </cell>
          <cell r="D67">
            <v>0</v>
          </cell>
          <cell r="E67">
            <v>0</v>
          </cell>
          <cell r="F67">
            <v>0</v>
          </cell>
          <cell r="G67">
            <v>0</v>
          </cell>
          <cell r="H67">
            <v>0</v>
          </cell>
          <cell r="I67">
            <v>0</v>
          </cell>
          <cell r="J67">
            <v>0</v>
          </cell>
          <cell r="K67">
            <v>0</v>
          </cell>
          <cell r="L67" t="e">
            <v>#DIV/0!</v>
          </cell>
        </row>
        <row r="68">
          <cell r="A68">
            <v>0</v>
          </cell>
          <cell r="B68">
            <v>0</v>
          </cell>
          <cell r="C68">
            <v>0</v>
          </cell>
          <cell r="D68">
            <v>0</v>
          </cell>
          <cell r="E68">
            <v>0</v>
          </cell>
          <cell r="F68">
            <v>0</v>
          </cell>
          <cell r="G68">
            <v>0</v>
          </cell>
          <cell r="H68">
            <v>0</v>
          </cell>
          <cell r="I68">
            <v>0</v>
          </cell>
          <cell r="J68">
            <v>0</v>
          </cell>
          <cell r="K68">
            <v>0</v>
          </cell>
          <cell r="L68" t="e">
            <v>#DIV/0!</v>
          </cell>
        </row>
        <row r="69">
          <cell r="A69">
            <v>0</v>
          </cell>
          <cell r="B69">
            <v>0</v>
          </cell>
          <cell r="C69">
            <v>0</v>
          </cell>
          <cell r="D69">
            <v>0</v>
          </cell>
          <cell r="E69">
            <v>0</v>
          </cell>
          <cell r="F69">
            <v>0</v>
          </cell>
          <cell r="G69">
            <v>0</v>
          </cell>
          <cell r="H69">
            <v>0</v>
          </cell>
          <cell r="I69">
            <v>0</v>
          </cell>
          <cell r="J69">
            <v>0</v>
          </cell>
          <cell r="K69">
            <v>0</v>
          </cell>
          <cell r="L69" t="e">
            <v>#DIV/0!</v>
          </cell>
        </row>
        <row r="70">
          <cell r="A70">
            <v>0</v>
          </cell>
          <cell r="B70">
            <v>0</v>
          </cell>
          <cell r="C70">
            <v>0</v>
          </cell>
          <cell r="D70">
            <v>0</v>
          </cell>
          <cell r="E70">
            <v>0</v>
          </cell>
          <cell r="F70">
            <v>0</v>
          </cell>
          <cell r="G70">
            <v>0</v>
          </cell>
          <cell r="H70">
            <v>0</v>
          </cell>
          <cell r="I70">
            <v>0</v>
          </cell>
          <cell r="J70">
            <v>0</v>
          </cell>
          <cell r="K70">
            <v>0</v>
          </cell>
          <cell r="L70" t="e">
            <v>#DIV/0!</v>
          </cell>
        </row>
        <row r="71">
          <cell r="A71">
            <v>0</v>
          </cell>
          <cell r="B71">
            <v>0</v>
          </cell>
          <cell r="C71">
            <v>0</v>
          </cell>
          <cell r="D71">
            <v>0</v>
          </cell>
          <cell r="E71">
            <v>0</v>
          </cell>
          <cell r="F71">
            <v>0</v>
          </cell>
          <cell r="G71">
            <v>0</v>
          </cell>
          <cell r="H71">
            <v>0</v>
          </cell>
          <cell r="I71">
            <v>0</v>
          </cell>
          <cell r="J71">
            <v>0</v>
          </cell>
          <cell r="K71">
            <v>0</v>
          </cell>
          <cell r="L71" t="e">
            <v>#DIV/0!</v>
          </cell>
        </row>
        <row r="72">
          <cell r="A72">
            <v>0</v>
          </cell>
          <cell r="B72">
            <v>0</v>
          </cell>
          <cell r="C72">
            <v>0</v>
          </cell>
          <cell r="D72">
            <v>0</v>
          </cell>
          <cell r="E72">
            <v>0</v>
          </cell>
          <cell r="F72">
            <v>0</v>
          </cell>
          <cell r="G72">
            <v>0</v>
          </cell>
          <cell r="H72">
            <v>0</v>
          </cell>
          <cell r="I72">
            <v>0</v>
          </cell>
          <cell r="J72">
            <v>0</v>
          </cell>
          <cell r="K72">
            <v>0</v>
          </cell>
          <cell r="L72" t="e">
            <v>#DIV/0!</v>
          </cell>
        </row>
        <row r="73">
          <cell r="A73">
            <v>0</v>
          </cell>
          <cell r="B73">
            <v>0</v>
          </cell>
          <cell r="C73">
            <v>0</v>
          </cell>
          <cell r="D73">
            <v>0</v>
          </cell>
          <cell r="E73">
            <v>0</v>
          </cell>
          <cell r="F73">
            <v>0</v>
          </cell>
          <cell r="G73">
            <v>0</v>
          </cell>
          <cell r="H73">
            <v>0</v>
          </cell>
          <cell r="I73">
            <v>0</v>
          </cell>
          <cell r="J73">
            <v>0</v>
          </cell>
          <cell r="K73">
            <v>0</v>
          </cell>
          <cell r="L73" t="e">
            <v>#DIV/0!</v>
          </cell>
        </row>
        <row r="74">
          <cell r="A74">
            <v>0</v>
          </cell>
          <cell r="B74">
            <v>0</v>
          </cell>
          <cell r="C74">
            <v>0</v>
          </cell>
          <cell r="D74">
            <v>0</v>
          </cell>
          <cell r="E74">
            <v>0</v>
          </cell>
          <cell r="F74">
            <v>0</v>
          </cell>
          <cell r="G74">
            <v>0</v>
          </cell>
          <cell r="H74">
            <v>0</v>
          </cell>
          <cell r="I74">
            <v>0</v>
          </cell>
          <cell r="J74">
            <v>0</v>
          </cell>
          <cell r="K74">
            <v>0</v>
          </cell>
          <cell r="L74" t="e">
            <v>#DIV/0!</v>
          </cell>
        </row>
        <row r="75">
          <cell r="A75">
            <v>0</v>
          </cell>
          <cell r="B75">
            <v>0</v>
          </cell>
          <cell r="C75">
            <v>0</v>
          </cell>
          <cell r="D75">
            <v>0</v>
          </cell>
          <cell r="E75">
            <v>0</v>
          </cell>
          <cell r="F75">
            <v>0</v>
          </cell>
          <cell r="G75">
            <v>0</v>
          </cell>
          <cell r="H75">
            <v>0</v>
          </cell>
          <cell r="I75">
            <v>0</v>
          </cell>
          <cell r="J75">
            <v>0</v>
          </cell>
          <cell r="K75">
            <v>0</v>
          </cell>
          <cell r="L75" t="e">
            <v>#DIV/0!</v>
          </cell>
        </row>
        <row r="76">
          <cell r="A76">
            <v>0</v>
          </cell>
          <cell r="B76">
            <v>0</v>
          </cell>
          <cell r="C76">
            <v>0</v>
          </cell>
          <cell r="D76">
            <v>0</v>
          </cell>
          <cell r="E76">
            <v>0</v>
          </cell>
          <cell r="F76">
            <v>0</v>
          </cell>
          <cell r="G76">
            <v>0</v>
          </cell>
          <cell r="H76">
            <v>0</v>
          </cell>
          <cell r="I76">
            <v>0</v>
          </cell>
          <cell r="J76">
            <v>0</v>
          </cell>
          <cell r="K76">
            <v>0</v>
          </cell>
          <cell r="L76" t="e">
            <v>#DIV/0!</v>
          </cell>
        </row>
        <row r="77">
          <cell r="A77">
            <v>0</v>
          </cell>
          <cell r="B77">
            <v>0</v>
          </cell>
          <cell r="C77">
            <v>0</v>
          </cell>
          <cell r="D77">
            <v>0</v>
          </cell>
          <cell r="E77">
            <v>0</v>
          </cell>
          <cell r="F77">
            <v>0</v>
          </cell>
          <cell r="G77">
            <v>0</v>
          </cell>
          <cell r="H77">
            <v>0</v>
          </cell>
          <cell r="I77">
            <v>0</v>
          </cell>
          <cell r="J77">
            <v>0</v>
          </cell>
          <cell r="K77">
            <v>0</v>
          </cell>
          <cell r="L77" t="e">
            <v>#DIV/0!</v>
          </cell>
        </row>
        <row r="78">
          <cell r="A78">
            <v>0</v>
          </cell>
          <cell r="B78">
            <v>0</v>
          </cell>
          <cell r="C78">
            <v>0</v>
          </cell>
          <cell r="D78">
            <v>0</v>
          </cell>
          <cell r="E78">
            <v>0</v>
          </cell>
          <cell r="F78">
            <v>0</v>
          </cell>
          <cell r="G78">
            <v>0</v>
          </cell>
          <cell r="H78">
            <v>0</v>
          </cell>
          <cell r="I78">
            <v>0</v>
          </cell>
          <cell r="J78">
            <v>0</v>
          </cell>
          <cell r="K78">
            <v>0</v>
          </cell>
          <cell r="L78" t="e">
            <v>#DIV/0!</v>
          </cell>
        </row>
        <row r="79">
          <cell r="A79">
            <v>0</v>
          </cell>
          <cell r="B79">
            <v>0</v>
          </cell>
          <cell r="C79">
            <v>0</v>
          </cell>
          <cell r="D79">
            <v>0</v>
          </cell>
          <cell r="E79">
            <v>0</v>
          </cell>
          <cell r="F79">
            <v>0</v>
          </cell>
          <cell r="G79">
            <v>0</v>
          </cell>
          <cell r="H79">
            <v>0</v>
          </cell>
          <cell r="I79">
            <v>0</v>
          </cell>
          <cell r="J79">
            <v>0</v>
          </cell>
          <cell r="K79">
            <v>0</v>
          </cell>
          <cell r="L79" t="e">
            <v>#DIV/0!</v>
          </cell>
        </row>
        <row r="80">
          <cell r="A80">
            <v>0</v>
          </cell>
          <cell r="B80">
            <v>0</v>
          </cell>
          <cell r="C80">
            <v>0</v>
          </cell>
          <cell r="D80">
            <v>0</v>
          </cell>
          <cell r="E80">
            <v>0</v>
          </cell>
          <cell r="F80">
            <v>0</v>
          </cell>
          <cell r="G80">
            <v>0</v>
          </cell>
          <cell r="H80">
            <v>0</v>
          </cell>
          <cell r="I80">
            <v>0</v>
          </cell>
          <cell r="J80">
            <v>0</v>
          </cell>
          <cell r="K80">
            <v>0</v>
          </cell>
          <cell r="L80" t="e">
            <v>#DIV/0!</v>
          </cell>
        </row>
        <row r="81">
          <cell r="A81">
            <v>0</v>
          </cell>
          <cell r="B81">
            <v>0</v>
          </cell>
          <cell r="C81">
            <v>0</v>
          </cell>
          <cell r="D81">
            <v>0</v>
          </cell>
          <cell r="E81">
            <v>0</v>
          </cell>
          <cell r="F81">
            <v>0</v>
          </cell>
          <cell r="G81">
            <v>0</v>
          </cell>
          <cell r="H81">
            <v>0</v>
          </cell>
          <cell r="I81">
            <v>0</v>
          </cell>
          <cell r="J81">
            <v>0</v>
          </cell>
          <cell r="K81">
            <v>0</v>
          </cell>
          <cell r="L81" t="e">
            <v>#DIV/0!</v>
          </cell>
        </row>
        <row r="82">
          <cell r="A82">
            <v>0</v>
          </cell>
          <cell r="B82">
            <v>0</v>
          </cell>
          <cell r="C82">
            <v>0</v>
          </cell>
          <cell r="D82">
            <v>0</v>
          </cell>
          <cell r="E82">
            <v>0</v>
          </cell>
          <cell r="F82">
            <v>0</v>
          </cell>
          <cell r="G82">
            <v>0</v>
          </cell>
          <cell r="H82">
            <v>0</v>
          </cell>
          <cell r="I82">
            <v>0</v>
          </cell>
          <cell r="J82">
            <v>0</v>
          </cell>
          <cell r="K82">
            <v>0</v>
          </cell>
          <cell r="L82" t="e">
            <v>#DIV/0!</v>
          </cell>
        </row>
        <row r="83">
          <cell r="A83">
            <v>0</v>
          </cell>
          <cell r="B83">
            <v>0</v>
          </cell>
          <cell r="C83">
            <v>0</v>
          </cell>
          <cell r="D83">
            <v>0</v>
          </cell>
          <cell r="E83">
            <v>0</v>
          </cell>
          <cell r="F83">
            <v>0</v>
          </cell>
          <cell r="G83">
            <v>0</v>
          </cell>
          <cell r="H83">
            <v>0</v>
          </cell>
          <cell r="I83">
            <v>0</v>
          </cell>
          <cell r="J83">
            <v>0</v>
          </cell>
          <cell r="K83">
            <v>0</v>
          </cell>
          <cell r="L83" t="e">
            <v>#DIV/0!</v>
          </cell>
        </row>
        <row r="84">
          <cell r="A84">
            <v>0</v>
          </cell>
          <cell r="B84">
            <v>0</v>
          </cell>
          <cell r="C84">
            <v>0</v>
          </cell>
          <cell r="D84">
            <v>0</v>
          </cell>
          <cell r="E84">
            <v>0</v>
          </cell>
          <cell r="F84">
            <v>0</v>
          </cell>
          <cell r="G84">
            <v>0</v>
          </cell>
          <cell r="H84">
            <v>0</v>
          </cell>
          <cell r="I84">
            <v>0</v>
          </cell>
          <cell r="J84">
            <v>0</v>
          </cell>
          <cell r="K84">
            <v>0</v>
          </cell>
          <cell r="L84" t="e">
            <v>#DIV/0!</v>
          </cell>
        </row>
        <row r="85">
          <cell r="A85">
            <v>0</v>
          </cell>
          <cell r="B85">
            <v>0</v>
          </cell>
          <cell r="C85">
            <v>0</v>
          </cell>
          <cell r="D85">
            <v>0</v>
          </cell>
          <cell r="E85">
            <v>0</v>
          </cell>
          <cell r="F85">
            <v>0</v>
          </cell>
          <cell r="G85">
            <v>0</v>
          </cell>
          <cell r="H85">
            <v>0</v>
          </cell>
          <cell r="I85">
            <v>0</v>
          </cell>
          <cell r="J85">
            <v>0</v>
          </cell>
          <cell r="K85">
            <v>0</v>
          </cell>
          <cell r="L85" t="e">
            <v>#DIV/0!</v>
          </cell>
        </row>
        <row r="86">
          <cell r="A86">
            <v>0</v>
          </cell>
          <cell r="B86">
            <v>0</v>
          </cell>
          <cell r="C86">
            <v>0</v>
          </cell>
          <cell r="D86">
            <v>0</v>
          </cell>
          <cell r="E86">
            <v>0</v>
          </cell>
          <cell r="F86">
            <v>0</v>
          </cell>
          <cell r="G86">
            <v>0</v>
          </cell>
          <cell r="H86">
            <v>0</v>
          </cell>
          <cell r="I86">
            <v>0</v>
          </cell>
          <cell r="J86">
            <v>0</v>
          </cell>
          <cell r="K86">
            <v>0</v>
          </cell>
          <cell r="L86" t="e">
            <v>#DIV/0!</v>
          </cell>
        </row>
        <row r="87">
          <cell r="A87">
            <v>0</v>
          </cell>
          <cell r="B87">
            <v>0</v>
          </cell>
          <cell r="C87">
            <v>0</v>
          </cell>
          <cell r="D87">
            <v>0</v>
          </cell>
          <cell r="E87">
            <v>0</v>
          </cell>
          <cell r="F87">
            <v>0</v>
          </cell>
          <cell r="G87">
            <v>0</v>
          </cell>
          <cell r="H87">
            <v>0</v>
          </cell>
          <cell r="I87">
            <v>0</v>
          </cell>
          <cell r="J87">
            <v>0</v>
          </cell>
          <cell r="K87">
            <v>0</v>
          </cell>
          <cell r="L87" t="e">
            <v>#DIV/0!</v>
          </cell>
        </row>
        <row r="88">
          <cell r="A88">
            <v>0</v>
          </cell>
          <cell r="B88">
            <v>0</v>
          </cell>
          <cell r="C88">
            <v>0</v>
          </cell>
          <cell r="D88">
            <v>0</v>
          </cell>
          <cell r="E88">
            <v>0</v>
          </cell>
          <cell r="F88">
            <v>0</v>
          </cell>
          <cell r="G88">
            <v>0</v>
          </cell>
          <cell r="H88">
            <v>0</v>
          </cell>
          <cell r="I88">
            <v>0</v>
          </cell>
          <cell r="J88">
            <v>0</v>
          </cell>
          <cell r="K88">
            <v>0</v>
          </cell>
          <cell r="L88" t="e">
            <v>#DIV/0!</v>
          </cell>
        </row>
        <row r="89">
          <cell r="A89">
            <v>0</v>
          </cell>
          <cell r="B89">
            <v>0</v>
          </cell>
          <cell r="C89">
            <v>0</v>
          </cell>
          <cell r="D89">
            <v>0</v>
          </cell>
          <cell r="E89">
            <v>0</v>
          </cell>
          <cell r="F89">
            <v>0</v>
          </cell>
          <cell r="G89">
            <v>0</v>
          </cell>
          <cell r="H89">
            <v>0</v>
          </cell>
          <cell r="I89">
            <v>0</v>
          </cell>
          <cell r="J89">
            <v>0</v>
          </cell>
          <cell r="K89">
            <v>0</v>
          </cell>
          <cell r="L89" t="e">
            <v>#DIV/0!</v>
          </cell>
        </row>
        <row r="90">
          <cell r="A90">
            <v>0</v>
          </cell>
          <cell r="B90">
            <v>0</v>
          </cell>
          <cell r="C90">
            <v>0</v>
          </cell>
          <cell r="D90">
            <v>0</v>
          </cell>
          <cell r="E90">
            <v>0</v>
          </cell>
          <cell r="F90">
            <v>0</v>
          </cell>
          <cell r="G90">
            <v>0</v>
          </cell>
          <cell r="H90">
            <v>0</v>
          </cell>
          <cell r="I90">
            <v>0</v>
          </cell>
          <cell r="J90">
            <v>0</v>
          </cell>
          <cell r="K90">
            <v>0</v>
          </cell>
          <cell r="L90" t="e">
            <v>#DIV/0!</v>
          </cell>
        </row>
        <row r="91">
          <cell r="A91">
            <v>0</v>
          </cell>
          <cell r="B91">
            <v>0</v>
          </cell>
          <cell r="C91">
            <v>0</v>
          </cell>
          <cell r="D91">
            <v>0</v>
          </cell>
          <cell r="E91">
            <v>0</v>
          </cell>
          <cell r="F91">
            <v>0</v>
          </cell>
          <cell r="G91">
            <v>0</v>
          </cell>
          <cell r="H91">
            <v>0</v>
          </cell>
          <cell r="I91">
            <v>0</v>
          </cell>
          <cell r="J91">
            <v>0</v>
          </cell>
          <cell r="K91">
            <v>0</v>
          </cell>
          <cell r="L91" t="e">
            <v>#DIV/0!</v>
          </cell>
        </row>
        <row r="92">
          <cell r="A92">
            <v>0</v>
          </cell>
          <cell r="B92">
            <v>0</v>
          </cell>
          <cell r="C92">
            <v>0</v>
          </cell>
          <cell r="D92">
            <v>0</v>
          </cell>
          <cell r="E92">
            <v>0</v>
          </cell>
          <cell r="F92">
            <v>0</v>
          </cell>
          <cell r="G92">
            <v>0</v>
          </cell>
          <cell r="H92">
            <v>0</v>
          </cell>
          <cell r="I92">
            <v>0</v>
          </cell>
          <cell r="J92">
            <v>0</v>
          </cell>
          <cell r="K92">
            <v>0</v>
          </cell>
          <cell r="L92" t="e">
            <v>#DIV/0!</v>
          </cell>
        </row>
        <row r="93">
          <cell r="A93">
            <v>0</v>
          </cell>
          <cell r="B93">
            <v>0</v>
          </cell>
          <cell r="C93">
            <v>0</v>
          </cell>
          <cell r="D93">
            <v>0</v>
          </cell>
          <cell r="E93">
            <v>0</v>
          </cell>
          <cell r="F93">
            <v>0</v>
          </cell>
          <cell r="G93">
            <v>0</v>
          </cell>
          <cell r="H93">
            <v>0</v>
          </cell>
          <cell r="I93">
            <v>0</v>
          </cell>
          <cell r="J93">
            <v>0</v>
          </cell>
          <cell r="K93">
            <v>0</v>
          </cell>
          <cell r="L93" t="e">
            <v>#DIV/0!</v>
          </cell>
        </row>
        <row r="94">
          <cell r="A94">
            <v>0</v>
          </cell>
          <cell r="B94">
            <v>0</v>
          </cell>
          <cell r="C94">
            <v>0</v>
          </cell>
          <cell r="D94">
            <v>0</v>
          </cell>
          <cell r="E94">
            <v>0</v>
          </cell>
          <cell r="F94">
            <v>0</v>
          </cell>
          <cell r="G94">
            <v>0</v>
          </cell>
          <cell r="H94">
            <v>0</v>
          </cell>
          <cell r="I94">
            <v>0</v>
          </cell>
          <cell r="J94">
            <v>0</v>
          </cell>
          <cell r="K94">
            <v>0</v>
          </cell>
          <cell r="L94" t="e">
            <v>#DIV/0!</v>
          </cell>
        </row>
        <row r="95">
          <cell r="A95">
            <v>0</v>
          </cell>
          <cell r="B95">
            <v>0</v>
          </cell>
          <cell r="C95">
            <v>0</v>
          </cell>
          <cell r="D95">
            <v>0</v>
          </cell>
          <cell r="E95">
            <v>0</v>
          </cell>
          <cell r="F95">
            <v>0</v>
          </cell>
          <cell r="G95">
            <v>0</v>
          </cell>
          <cell r="H95">
            <v>0</v>
          </cell>
          <cell r="I95">
            <v>0</v>
          </cell>
          <cell r="J95">
            <v>0</v>
          </cell>
          <cell r="K95">
            <v>0</v>
          </cell>
          <cell r="L95" t="e">
            <v>#DIV/0!</v>
          </cell>
        </row>
        <row r="96">
          <cell r="A96">
            <v>0</v>
          </cell>
          <cell r="B96">
            <v>0</v>
          </cell>
          <cell r="C96">
            <v>0</v>
          </cell>
          <cell r="D96">
            <v>0</v>
          </cell>
          <cell r="E96">
            <v>0</v>
          </cell>
          <cell r="F96">
            <v>0</v>
          </cell>
          <cell r="G96">
            <v>0</v>
          </cell>
          <cell r="H96">
            <v>0</v>
          </cell>
          <cell r="I96">
            <v>0</v>
          </cell>
          <cell r="J96">
            <v>0</v>
          </cell>
          <cell r="K96">
            <v>0</v>
          </cell>
          <cell r="L96" t="e">
            <v>#DIV/0!</v>
          </cell>
        </row>
        <row r="97">
          <cell r="A97">
            <v>0</v>
          </cell>
          <cell r="B97">
            <v>0</v>
          </cell>
          <cell r="C97">
            <v>0</v>
          </cell>
          <cell r="D97">
            <v>0</v>
          </cell>
          <cell r="E97">
            <v>0</v>
          </cell>
          <cell r="F97">
            <v>0</v>
          </cell>
          <cell r="G97">
            <v>0</v>
          </cell>
          <cell r="H97">
            <v>0</v>
          </cell>
          <cell r="I97">
            <v>0</v>
          </cell>
          <cell r="J97">
            <v>0</v>
          </cell>
          <cell r="K97">
            <v>0</v>
          </cell>
          <cell r="L97" t="e">
            <v>#DIV/0!</v>
          </cell>
        </row>
        <row r="98">
          <cell r="A98">
            <v>0</v>
          </cell>
          <cell r="B98">
            <v>0</v>
          </cell>
          <cell r="C98">
            <v>0</v>
          </cell>
          <cell r="D98">
            <v>0</v>
          </cell>
          <cell r="E98">
            <v>0</v>
          </cell>
          <cell r="F98">
            <v>0</v>
          </cell>
          <cell r="G98">
            <v>0</v>
          </cell>
          <cell r="H98">
            <v>0</v>
          </cell>
          <cell r="I98">
            <v>0</v>
          </cell>
          <cell r="J98">
            <v>0</v>
          </cell>
          <cell r="K98">
            <v>0</v>
          </cell>
          <cell r="L98" t="e">
            <v>#DIV/0!</v>
          </cell>
        </row>
        <row r="99">
          <cell r="A99">
            <v>0</v>
          </cell>
          <cell r="B99">
            <v>0</v>
          </cell>
          <cell r="C99">
            <v>0</v>
          </cell>
          <cell r="D99">
            <v>0</v>
          </cell>
          <cell r="E99">
            <v>0</v>
          </cell>
          <cell r="F99">
            <v>0</v>
          </cell>
          <cell r="G99">
            <v>0</v>
          </cell>
          <cell r="H99">
            <v>0</v>
          </cell>
          <cell r="I99">
            <v>0</v>
          </cell>
          <cell r="J99">
            <v>0</v>
          </cell>
          <cell r="K99">
            <v>0</v>
          </cell>
          <cell r="L99" t="e">
            <v>#DIV/0!</v>
          </cell>
        </row>
        <row r="100">
          <cell r="A100">
            <v>0</v>
          </cell>
          <cell r="B100">
            <v>0</v>
          </cell>
          <cell r="C100">
            <v>0</v>
          </cell>
          <cell r="D100">
            <v>0</v>
          </cell>
          <cell r="E100">
            <v>0</v>
          </cell>
          <cell r="F100">
            <v>0</v>
          </cell>
          <cell r="G100">
            <v>0</v>
          </cell>
          <cell r="H100">
            <v>0</v>
          </cell>
          <cell r="I100">
            <v>0</v>
          </cell>
          <cell r="J100">
            <v>0</v>
          </cell>
          <cell r="K100">
            <v>0</v>
          </cell>
          <cell r="L100" t="e">
            <v>#DIV/0!</v>
          </cell>
        </row>
        <row r="101">
          <cell r="A101">
            <v>0</v>
          </cell>
          <cell r="B101">
            <v>0</v>
          </cell>
          <cell r="C101">
            <v>0</v>
          </cell>
          <cell r="D101">
            <v>0</v>
          </cell>
          <cell r="E101">
            <v>0</v>
          </cell>
          <cell r="F101">
            <v>0</v>
          </cell>
          <cell r="G101">
            <v>0</v>
          </cell>
          <cell r="H101">
            <v>0</v>
          </cell>
          <cell r="I101">
            <v>0</v>
          </cell>
          <cell r="J101">
            <v>0</v>
          </cell>
          <cell r="K101">
            <v>0</v>
          </cell>
          <cell r="L101" t="e">
            <v>#DIV/0!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tèria fresca"/>
      <sheetName val="Matèria seca"/>
      <sheetName val="Hoja3"/>
    </sheetNames>
    <sheetDataSet>
      <sheetData sheetId="0">
        <row r="13">
          <cell r="H13">
            <v>431536.4175646156</v>
          </cell>
        </row>
        <row r="38">
          <cell r="H38">
            <v>22256.73985171318</v>
          </cell>
        </row>
        <row r="39">
          <cell r="H39">
            <v>74952.35008597374</v>
          </cell>
        </row>
        <row r="40">
          <cell r="H40">
            <v>91594.20170653705</v>
          </cell>
        </row>
        <row r="41">
          <cell r="H41">
            <v>154665.18374574184</v>
          </cell>
        </row>
        <row r="66">
          <cell r="H66">
            <v>336912.5992433876</v>
          </cell>
        </row>
        <row r="67">
          <cell r="H67">
            <v>4937.440026283264</v>
          </cell>
        </row>
        <row r="68">
          <cell r="H68">
            <v>133820.74671721458</v>
          </cell>
        </row>
        <row r="69">
          <cell r="H69">
            <v>2765.990038871765</v>
          </cell>
        </row>
        <row r="70">
          <cell r="H70">
            <v>20229.418656338028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riteris d'agrupació"/>
      <sheetName val="BIOGESTIÓ2001"/>
      <sheetName val="2001"/>
      <sheetName val="DIG01"/>
      <sheetName val="2002"/>
      <sheetName val="DIG02"/>
      <sheetName val="2003"/>
      <sheetName val="DIG03"/>
      <sheetName val="2004"/>
      <sheetName val="DIG04"/>
      <sheetName val="2005"/>
      <sheetName val="DIG05"/>
    </sheetNames>
    <sheetDataSet>
      <sheetData sheetId="4">
        <row r="12">
          <cell r="E12">
            <v>40950.26008415222</v>
          </cell>
        </row>
        <row r="16">
          <cell r="E16">
            <v>56861.86582118589</v>
          </cell>
        </row>
        <row r="50">
          <cell r="I50">
            <v>90147.44167787154</v>
          </cell>
        </row>
        <row r="65">
          <cell r="I65">
            <v>22938.739905118942</v>
          </cell>
        </row>
        <row r="122">
          <cell r="I122">
            <v>101614.5799703598</v>
          </cell>
        </row>
        <row r="159">
          <cell r="I159">
            <v>142527.02594089508</v>
          </cell>
        </row>
        <row r="320">
          <cell r="I320">
            <v>344988.4377242954</v>
          </cell>
        </row>
        <row r="329">
          <cell r="I329">
            <v>2642.989999294281</v>
          </cell>
        </row>
        <row r="330">
          <cell r="E330">
            <v>424801.97361314297</v>
          </cell>
        </row>
      </sheetData>
      <sheetData sheetId="5">
        <row r="46">
          <cell r="D46">
            <v>135288.70594596863</v>
          </cell>
        </row>
      </sheetData>
      <sheetData sheetId="6">
        <row r="17">
          <cell r="H17">
            <v>215.16000366210938</v>
          </cell>
        </row>
        <row r="24">
          <cell r="D24">
            <v>116583.28158638296</v>
          </cell>
        </row>
        <row r="83">
          <cell r="H83">
            <v>120607.68881869316</v>
          </cell>
        </row>
        <row r="184">
          <cell r="H184">
            <v>281876.38697338104</v>
          </cell>
        </row>
        <row r="213">
          <cell r="H213">
            <v>128609.00578615484</v>
          </cell>
        </row>
        <row r="242">
          <cell r="H242">
            <v>35142.32989048958</v>
          </cell>
        </row>
        <row r="344">
          <cell r="H344">
            <v>94683.12006497383</v>
          </cell>
        </row>
        <row r="347">
          <cell r="H347">
            <v>376.15000009536743</v>
          </cell>
        </row>
        <row r="349">
          <cell r="D349">
            <v>401641.1779136658</v>
          </cell>
        </row>
      </sheetData>
      <sheetData sheetId="7">
        <row r="49">
          <cell r="D49">
            <v>142270.6299185753</v>
          </cell>
        </row>
      </sheetData>
      <sheetData sheetId="8">
        <row r="102">
          <cell r="K102">
            <v>126418.92996096611</v>
          </cell>
        </row>
        <row r="380">
          <cell r="K380">
            <v>297546.10586965084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structura"/>
      <sheetName val="Full anuari"/>
      <sheetName val="Raw data"/>
      <sheetName val="Castellbell"/>
      <sheetName val="Graf_castelló"/>
      <sheetName val="Castelló Emp"/>
      <sheetName val="Turb Boadella"/>
      <sheetName val="Boadella"/>
      <sheetName val="Perelada"/>
      <sheetName val="Manol"/>
      <sheetName val="Olot"/>
      <sheetName val="Gráf_Olot"/>
      <sheetName val="Esponellà"/>
      <sheetName val="Garrigàs R"/>
      <sheetName val="Garrigàs C"/>
      <sheetName val="Gráf_garrigas"/>
      <sheetName val="Pont de Molins"/>
      <sheetName val="SJ AbadessesC"/>
      <sheetName val="SJ Abadesses R"/>
      <sheetName val="Ripoll C"/>
      <sheetName val="Ripoll R"/>
      <sheetName val="Ter Masies"/>
      <sheetName val="Gurri Masies"/>
      <sheetName val="Sau"/>
      <sheetName val="Susqueda"/>
      <sheetName val="Graf_ter"/>
      <sheetName val="GráfGinestà"/>
      <sheetName val="Ginestà"/>
      <sheetName val="girona riu"/>
      <sheetName val="Onyar"/>
      <sheetName val="Graf_onyar"/>
      <sheetName val="Graf Salt-Girona"/>
      <sheetName val="Monar-Salt"/>
      <sheetName val="Monar"/>
      <sheetName val="Gotarra"/>
      <sheetName val="Onyar-Riud.."/>
      <sheetName val="Colomers"/>
      <sheetName val="Cardedeu"/>
      <sheetName val="Pardina"/>
      <sheetName val="Abast Past Ii"/>
      <sheetName val="Pasteral IIR"/>
      <sheetName val="Graf_PastI"/>
      <sheetName val="Pasteral I"/>
      <sheetName val="Canal Burés"/>
      <sheetName val="Torroella"/>
      <sheetName val="Sta Cristina"/>
      <sheetName val="Serra Daró"/>
      <sheetName val="Graf Daró"/>
      <sheetName val="La Bisbal"/>
      <sheetName val="SCeloni"/>
      <sheetName val="Rra SColoma"/>
      <sheetName val="Gráf-Tordera"/>
    </sheetNames>
    <sheetDataSet>
      <sheetData sheetId="1">
        <row r="4">
          <cell r="L4">
            <v>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aula 7.5.05"/>
      <sheetName val="RawData"/>
      <sheetName val="Módulo1"/>
    </sheetNames>
    <sheetDataSet>
      <sheetData sheetId="1">
        <row r="3">
          <cell r="A3">
            <v>10004</v>
          </cell>
          <cell r="B3">
            <v>1</v>
          </cell>
          <cell r="C3">
            <v>0.17154778552637118</v>
          </cell>
          <cell r="D3">
            <v>1.0775206921239422</v>
          </cell>
          <cell r="E3">
            <v>2.523000001907349</v>
          </cell>
          <cell r="F3">
            <v>123.2200012207031</v>
          </cell>
          <cell r="G3">
            <v>1998</v>
          </cell>
          <cell r="H3">
            <v>1998</v>
          </cell>
          <cell r="I3">
            <v>10004</v>
          </cell>
          <cell r="J3">
            <v>123.2200012207031</v>
          </cell>
          <cell r="K3">
            <v>68133346058.140686</v>
          </cell>
          <cell r="L3">
            <v>36417.99999999999</v>
          </cell>
        </row>
        <row r="4">
          <cell r="A4">
            <v>10005</v>
          </cell>
          <cell r="B4">
            <v>1</v>
          </cell>
          <cell r="C4">
            <v>0</v>
          </cell>
          <cell r="D4">
            <v>9.53023063711924</v>
          </cell>
          <cell r="E4">
            <v>0</v>
          </cell>
          <cell r="F4">
            <v>0</v>
          </cell>
          <cell r="G4">
            <v>1998</v>
          </cell>
          <cell r="H4">
            <v>1998</v>
          </cell>
          <cell r="I4">
            <v>10005</v>
          </cell>
          <cell r="J4">
            <v>0</v>
          </cell>
          <cell r="K4">
            <v>0</v>
          </cell>
          <cell r="L4" t="e">
            <v>#DIV/0!</v>
          </cell>
        </row>
        <row r="5">
          <cell r="A5">
            <v>10007</v>
          </cell>
          <cell r="B5">
            <v>1</v>
          </cell>
          <cell r="C5">
            <v>0.08276803781994466</v>
          </cell>
          <cell r="D5">
            <v>0.1902234888039944</v>
          </cell>
          <cell r="E5">
            <v>1.09500002861023</v>
          </cell>
          <cell r="F5">
            <v>8.9350004196167</v>
          </cell>
          <cell r="G5">
            <v>1998</v>
          </cell>
          <cell r="H5">
            <v>1998</v>
          </cell>
          <cell r="I5">
            <v>10007</v>
          </cell>
          <cell r="J5">
            <v>8.9350004196167</v>
          </cell>
          <cell r="K5">
            <v>25773638.52639117</v>
          </cell>
          <cell r="L5">
            <v>36132</v>
          </cell>
        </row>
        <row r="6">
          <cell r="A6">
            <v>10009</v>
          </cell>
          <cell r="B6">
            <v>1</v>
          </cell>
          <cell r="C6">
            <v>0.034610135312357994</v>
          </cell>
          <cell r="D6">
            <v>0.16433727181937596</v>
          </cell>
          <cell r="E6">
            <v>0.3289999961853027</v>
          </cell>
          <cell r="F6">
            <v>3.667999982833862</v>
          </cell>
          <cell r="G6">
            <v>1998</v>
          </cell>
          <cell r="H6">
            <v>1998</v>
          </cell>
          <cell r="I6">
            <v>10009</v>
          </cell>
          <cell r="J6">
            <v>3.667999982833862</v>
          </cell>
          <cell r="K6">
            <v>1783117.5580766017</v>
          </cell>
          <cell r="L6">
            <v>36132</v>
          </cell>
        </row>
        <row r="7">
          <cell r="A7">
            <v>10010</v>
          </cell>
          <cell r="B7">
            <v>1</v>
          </cell>
          <cell r="C7">
            <v>0.46278876858214807</v>
          </cell>
          <cell r="D7">
            <v>4.9328750303346816</v>
          </cell>
          <cell r="E7">
            <v>0.9350000023841858</v>
          </cell>
          <cell r="F7">
            <v>37.29100036621094</v>
          </cell>
          <cell r="G7">
            <v>1998</v>
          </cell>
          <cell r="H7">
            <v>1998</v>
          </cell>
          <cell r="I7">
            <v>10010</v>
          </cell>
          <cell r="J7">
            <v>37.29100036621094</v>
          </cell>
          <cell r="K7">
            <v>1887926429.8751576</v>
          </cell>
          <cell r="L7">
            <v>36406</v>
          </cell>
        </row>
        <row r="8">
          <cell r="A8">
            <v>10011</v>
          </cell>
          <cell r="B8">
            <v>1</v>
          </cell>
          <cell r="C8">
            <v>0.10432904501483865</v>
          </cell>
          <cell r="D8">
            <v>0.05211447516124543</v>
          </cell>
          <cell r="E8">
            <v>1.08299994468689</v>
          </cell>
          <cell r="F8">
            <v>8.013999938964844</v>
          </cell>
          <cell r="G8">
            <v>1998</v>
          </cell>
          <cell r="H8">
            <v>1998</v>
          </cell>
          <cell r="I8">
            <v>10011</v>
          </cell>
          <cell r="J8">
            <v>8.013999938964844</v>
          </cell>
          <cell r="K8">
            <v>18737902.253594734</v>
          </cell>
          <cell r="L8">
            <v>36406</v>
          </cell>
        </row>
        <row r="9">
          <cell r="A9">
            <v>10012</v>
          </cell>
          <cell r="B9">
            <v>1</v>
          </cell>
          <cell r="C9">
            <v>0.054957035245144205</v>
          </cell>
          <cell r="D9">
            <v>0.435125473468271</v>
          </cell>
          <cell r="E9">
            <v>0.2389999926090241</v>
          </cell>
          <cell r="F9">
            <v>3.976999998092651</v>
          </cell>
          <cell r="G9">
            <v>1998</v>
          </cell>
          <cell r="H9">
            <v>1998</v>
          </cell>
          <cell r="I9">
            <v>10012</v>
          </cell>
          <cell r="J9">
            <v>3.976999998092651</v>
          </cell>
          <cell r="K9">
            <v>2289707.923362636</v>
          </cell>
          <cell r="L9">
            <v>36401</v>
          </cell>
        </row>
        <row r="10">
          <cell r="A10">
            <v>10013</v>
          </cell>
          <cell r="B10">
            <v>1</v>
          </cell>
          <cell r="C10">
            <v>0.03061721597619559</v>
          </cell>
          <cell r="D10">
            <v>0.374465688460902</v>
          </cell>
          <cell r="E10">
            <v>0.3729999959468842</v>
          </cell>
          <cell r="F10">
            <v>6.352000236511231</v>
          </cell>
          <cell r="G10">
            <v>1998</v>
          </cell>
          <cell r="H10">
            <v>1998</v>
          </cell>
          <cell r="I10">
            <v>10013</v>
          </cell>
          <cell r="J10">
            <v>6.352000236511231</v>
          </cell>
          <cell r="K10">
            <v>9303323.908554005</v>
          </cell>
          <cell r="L10">
            <v>36300.00000000001</v>
          </cell>
        </row>
        <row r="11">
          <cell r="A11">
            <v>10014</v>
          </cell>
          <cell r="B11">
            <v>1</v>
          </cell>
          <cell r="C11">
            <v>0.1244178362547943</v>
          </cell>
          <cell r="D11">
            <v>0.3290166090408417</v>
          </cell>
          <cell r="E11">
            <v>0.5899999737739563</v>
          </cell>
          <cell r="F11">
            <v>3.446000099182129</v>
          </cell>
          <cell r="G11">
            <v>1998</v>
          </cell>
          <cell r="H11">
            <v>1998</v>
          </cell>
          <cell r="I11">
            <v>10014</v>
          </cell>
          <cell r="J11">
            <v>3.446000099182129</v>
          </cell>
          <cell r="K11">
            <v>1479742.9817113478</v>
          </cell>
          <cell r="L11">
            <v>36161.00000000001</v>
          </cell>
        </row>
        <row r="12">
          <cell r="A12">
            <v>10015</v>
          </cell>
          <cell r="B12">
            <v>1</v>
          </cell>
          <cell r="C12">
            <v>0.081402159805956</v>
          </cell>
          <cell r="D12">
            <v>0.2085456644943979</v>
          </cell>
          <cell r="E12">
            <v>0.7059999704360962</v>
          </cell>
          <cell r="F12">
            <v>17.94799995422363</v>
          </cell>
          <cell r="G12">
            <v>1998</v>
          </cell>
          <cell r="H12">
            <v>1998</v>
          </cell>
          <cell r="I12">
            <v>10015</v>
          </cell>
          <cell r="J12">
            <v>17.94799995422363</v>
          </cell>
          <cell r="K12">
            <v>210502341.07048878</v>
          </cell>
          <cell r="L12">
            <v>36409</v>
          </cell>
        </row>
        <row r="13">
          <cell r="A13">
            <v>10016</v>
          </cell>
          <cell r="B13">
            <v>1</v>
          </cell>
          <cell r="C13">
            <v>0.44547359796419533</v>
          </cell>
          <cell r="D13">
            <v>2.9966488910047975</v>
          </cell>
          <cell r="E13">
            <v>0.9599999785423279</v>
          </cell>
          <cell r="F13">
            <v>20</v>
          </cell>
          <cell r="G13">
            <v>1998</v>
          </cell>
          <cell r="H13">
            <v>1998</v>
          </cell>
          <cell r="I13">
            <v>10016</v>
          </cell>
          <cell r="J13">
            <v>20</v>
          </cell>
          <cell r="K13">
            <v>289296000</v>
          </cell>
          <cell r="L13">
            <v>36162</v>
          </cell>
        </row>
        <row r="14">
          <cell r="A14">
            <v>10019</v>
          </cell>
          <cell r="B14">
            <v>1</v>
          </cell>
          <cell r="C14">
            <v>0</v>
          </cell>
          <cell r="D14">
            <v>13.544908645708267</v>
          </cell>
          <cell r="E14">
            <v>0</v>
          </cell>
          <cell r="F14">
            <v>136.75</v>
          </cell>
          <cell r="G14">
            <v>1998</v>
          </cell>
          <cell r="H14">
            <v>1998</v>
          </cell>
          <cell r="I14">
            <v>10019</v>
          </cell>
          <cell r="J14">
            <v>136.75</v>
          </cell>
          <cell r="K14">
            <v>93144607900.45312</v>
          </cell>
          <cell r="L14">
            <v>36423</v>
          </cell>
        </row>
        <row r="15">
          <cell r="A15">
            <v>10020</v>
          </cell>
          <cell r="B15">
            <v>1</v>
          </cell>
          <cell r="C15">
            <v>0.3921854923849237</v>
          </cell>
          <cell r="D15">
            <v>0.9328455640181695</v>
          </cell>
          <cell r="E15">
            <v>1.634999990463257</v>
          </cell>
          <cell r="F15">
            <v>67.1500015258789</v>
          </cell>
          <cell r="G15">
            <v>1998</v>
          </cell>
          <cell r="H15">
            <v>1998</v>
          </cell>
          <cell r="I15">
            <v>10020</v>
          </cell>
          <cell r="J15">
            <v>67.1500015258789</v>
          </cell>
          <cell r="K15">
            <v>10954249666.760378</v>
          </cell>
          <cell r="L15">
            <v>36178</v>
          </cell>
        </row>
        <row r="16">
          <cell r="A16">
            <v>10023</v>
          </cell>
          <cell r="B16">
            <v>1</v>
          </cell>
          <cell r="C16">
            <v>0.26281215262739627</v>
          </cell>
          <cell r="D16">
            <v>7.53987398147583</v>
          </cell>
          <cell r="E16">
            <v>3.255000114440918</v>
          </cell>
          <cell r="F16">
            <v>537.4600219726562</v>
          </cell>
          <cell r="G16">
            <v>1998</v>
          </cell>
          <cell r="H16">
            <v>1998</v>
          </cell>
          <cell r="I16">
            <v>10023</v>
          </cell>
          <cell r="J16">
            <v>537.4600219726562</v>
          </cell>
          <cell r="K16">
            <v>5653828917620.433</v>
          </cell>
          <cell r="L16">
            <v>36417</v>
          </cell>
        </row>
        <row r="17">
          <cell r="A17">
            <v>10026</v>
          </cell>
          <cell r="B17">
            <v>1</v>
          </cell>
          <cell r="C17">
            <v>0.08649680810687069</v>
          </cell>
          <cell r="D17">
            <v>0.2834373459015807</v>
          </cell>
          <cell r="E17">
            <v>0.4560000002384186</v>
          </cell>
          <cell r="F17">
            <v>4.807000160217285</v>
          </cell>
          <cell r="G17">
            <v>1998</v>
          </cell>
          <cell r="H17">
            <v>1998</v>
          </cell>
          <cell r="I17">
            <v>10026</v>
          </cell>
          <cell r="J17">
            <v>4.807000160217285</v>
          </cell>
          <cell r="K17">
            <v>4013418.1593140685</v>
          </cell>
          <cell r="L17">
            <v>36131.99999999999</v>
          </cell>
        </row>
        <row r="18">
          <cell r="A18">
            <v>10028</v>
          </cell>
          <cell r="B18">
            <v>1</v>
          </cell>
          <cell r="C18">
            <v>0.1278599456054707</v>
          </cell>
          <cell r="D18">
            <v>0.37210877384633234</v>
          </cell>
          <cell r="E18">
            <v>1.735999941825867</v>
          </cell>
          <cell r="F18">
            <v>45.07799911499023</v>
          </cell>
          <cell r="G18">
            <v>1998</v>
          </cell>
          <cell r="H18">
            <v>1998</v>
          </cell>
          <cell r="I18">
            <v>10028</v>
          </cell>
          <cell r="J18">
            <v>45.07799911499023</v>
          </cell>
          <cell r="K18">
            <v>3335785051.997594</v>
          </cell>
          <cell r="L18">
            <v>36417</v>
          </cell>
        </row>
        <row r="19">
          <cell r="A19">
            <v>10031</v>
          </cell>
          <cell r="B19">
            <v>1</v>
          </cell>
          <cell r="C19">
            <v>0</v>
          </cell>
          <cell r="D19">
            <v>5.176328079014608</v>
          </cell>
          <cell r="E19">
            <v>0</v>
          </cell>
          <cell r="F19">
            <v>0</v>
          </cell>
          <cell r="G19">
            <v>1998</v>
          </cell>
          <cell r="H19">
            <v>1998</v>
          </cell>
          <cell r="I19">
            <v>10031</v>
          </cell>
          <cell r="J19">
            <v>0</v>
          </cell>
          <cell r="K19">
            <v>0</v>
          </cell>
          <cell r="L19" t="e">
            <v>#DIV/0!</v>
          </cell>
        </row>
        <row r="20">
          <cell r="A20">
            <v>10033</v>
          </cell>
          <cell r="B20">
            <v>1</v>
          </cell>
          <cell r="C20">
            <v>0.09570032993094535</v>
          </cell>
          <cell r="D20">
            <v>7.611607095395049</v>
          </cell>
          <cell r="E20">
            <v>1.878000020980835</v>
          </cell>
          <cell r="F20">
            <v>155.2799987792969</v>
          </cell>
          <cell r="G20">
            <v>1998</v>
          </cell>
          <cell r="H20">
            <v>1998</v>
          </cell>
          <cell r="I20">
            <v>10033</v>
          </cell>
          <cell r="J20">
            <v>155.2799987792969</v>
          </cell>
          <cell r="K20">
            <v>136367333015.89299</v>
          </cell>
          <cell r="L20">
            <v>36421.99999999999</v>
          </cell>
        </row>
        <row r="21">
          <cell r="A21">
            <v>10035</v>
          </cell>
          <cell r="B21">
            <v>1</v>
          </cell>
          <cell r="C21">
            <v>0.1143186839177211</v>
          </cell>
          <cell r="D21">
            <v>0.268134712298801</v>
          </cell>
          <cell r="E21">
            <v>0.9010000228881836</v>
          </cell>
          <cell r="F21">
            <v>16.49099922180176</v>
          </cell>
          <cell r="G21">
            <v>1998</v>
          </cell>
          <cell r="H21">
            <v>1998</v>
          </cell>
          <cell r="I21">
            <v>10035</v>
          </cell>
          <cell r="J21">
            <v>16.49099922180176</v>
          </cell>
          <cell r="K21">
            <v>162043985.1056999</v>
          </cell>
          <cell r="L21">
            <v>36132</v>
          </cell>
        </row>
        <row r="22">
          <cell r="A22">
            <v>10037</v>
          </cell>
          <cell r="B22">
            <v>1</v>
          </cell>
          <cell r="C22">
            <v>0.14969520936273548</v>
          </cell>
          <cell r="D22">
            <v>0.1916459488427292</v>
          </cell>
          <cell r="E22">
            <v>0.9599999785423279</v>
          </cell>
          <cell r="F22">
            <v>19.07999992370606</v>
          </cell>
          <cell r="G22">
            <v>1998</v>
          </cell>
          <cell r="H22">
            <v>1998</v>
          </cell>
          <cell r="I22">
            <v>10037</v>
          </cell>
          <cell r="J22">
            <v>19.07999992370606</v>
          </cell>
          <cell r="K22">
            <v>252959618.41793698</v>
          </cell>
          <cell r="L22">
            <v>36418</v>
          </cell>
        </row>
        <row r="23">
          <cell r="A23">
            <v>10044</v>
          </cell>
          <cell r="B23">
            <v>1</v>
          </cell>
          <cell r="C23">
            <v>0.21314014082085597</v>
          </cell>
          <cell r="D23">
            <v>1.967841646932576</v>
          </cell>
          <cell r="E23">
            <v>1.72599995136261</v>
          </cell>
          <cell r="F23">
            <v>137.6799926757813</v>
          </cell>
          <cell r="G23">
            <v>1998</v>
          </cell>
          <cell r="H23">
            <v>1998</v>
          </cell>
          <cell r="I23">
            <v>10044</v>
          </cell>
          <cell r="J23">
            <v>137.6799926757813</v>
          </cell>
          <cell r="K23">
            <v>95042241176.33559</v>
          </cell>
          <cell r="L23">
            <v>36417</v>
          </cell>
        </row>
        <row r="24">
          <cell r="A24">
            <v>10045</v>
          </cell>
          <cell r="B24">
            <v>1</v>
          </cell>
          <cell r="C24">
            <v>0.04975423425679615</v>
          </cell>
          <cell r="D24">
            <v>0.254920751437021</v>
          </cell>
          <cell r="E24">
            <v>0</v>
          </cell>
          <cell r="F24">
            <v>303</v>
          </cell>
          <cell r="G24">
            <v>1998</v>
          </cell>
          <cell r="H24">
            <v>1998</v>
          </cell>
          <cell r="I24">
            <v>10045</v>
          </cell>
          <cell r="J24">
            <v>303</v>
          </cell>
          <cell r="K24">
            <v>1013108367213</v>
          </cell>
          <cell r="L24">
            <v>36419</v>
          </cell>
        </row>
        <row r="25">
          <cell r="A25">
            <v>10046</v>
          </cell>
          <cell r="B25">
            <v>1</v>
          </cell>
          <cell r="C25">
            <v>0.041809837289624174</v>
          </cell>
          <cell r="D25">
            <v>0.1257722913002522</v>
          </cell>
          <cell r="E25">
            <v>1.25600004196167</v>
          </cell>
          <cell r="F25">
            <v>68.57599639892578</v>
          </cell>
          <cell r="G25">
            <v>1998</v>
          </cell>
          <cell r="H25">
            <v>1998</v>
          </cell>
          <cell r="I25">
            <v>10046</v>
          </cell>
          <cell r="J25">
            <v>68.57599639892578</v>
          </cell>
          <cell r="K25">
            <v>11744121775.157873</v>
          </cell>
          <cell r="L25">
            <v>36417</v>
          </cell>
        </row>
        <row r="26">
          <cell r="A26">
            <v>10047</v>
          </cell>
          <cell r="B26">
            <v>1</v>
          </cell>
          <cell r="C26">
            <v>0.1920772250282438</v>
          </cell>
          <cell r="D26">
            <v>2.8041355743800125</v>
          </cell>
          <cell r="E26">
            <v>0</v>
          </cell>
          <cell r="F26">
            <v>350</v>
          </cell>
          <cell r="G26">
            <v>1998</v>
          </cell>
          <cell r="H26">
            <v>1998</v>
          </cell>
          <cell r="I26">
            <v>10047</v>
          </cell>
          <cell r="J26">
            <v>350</v>
          </cell>
          <cell r="K26">
            <v>1561464625000</v>
          </cell>
          <cell r="L26">
            <v>36419</v>
          </cell>
        </row>
        <row r="27">
          <cell r="A27">
            <v>10049</v>
          </cell>
          <cell r="B27">
            <v>1</v>
          </cell>
          <cell r="C27">
            <v>0</v>
          </cell>
          <cell r="D27">
            <v>4.9480890188315145</v>
          </cell>
          <cell r="E27">
            <v>0</v>
          </cell>
          <cell r="F27">
            <v>770</v>
          </cell>
          <cell r="G27">
            <v>1998</v>
          </cell>
          <cell r="H27">
            <v>1998</v>
          </cell>
          <cell r="I27">
            <v>10049</v>
          </cell>
          <cell r="J27">
            <v>770</v>
          </cell>
          <cell r="K27">
            <v>16626018794000</v>
          </cell>
          <cell r="L27">
            <v>36418</v>
          </cell>
        </row>
        <row r="28">
          <cell r="A28">
            <v>10053</v>
          </cell>
          <cell r="B28">
            <v>1</v>
          </cell>
          <cell r="C28">
            <v>0</v>
          </cell>
          <cell r="D28">
            <v>3.386213249702976</v>
          </cell>
          <cell r="E28">
            <v>0</v>
          </cell>
          <cell r="F28">
            <v>0</v>
          </cell>
          <cell r="G28">
            <v>1998</v>
          </cell>
          <cell r="H28">
            <v>1998</v>
          </cell>
          <cell r="I28">
            <v>10053</v>
          </cell>
          <cell r="J28">
            <v>0</v>
          </cell>
          <cell r="K28">
            <v>0</v>
          </cell>
          <cell r="L28" t="e">
            <v>#DIV/0!</v>
          </cell>
        </row>
        <row r="29">
          <cell r="A29">
            <v>10056</v>
          </cell>
          <cell r="B29">
            <v>1</v>
          </cell>
          <cell r="C29">
            <v>0.05946710099274179</v>
          </cell>
          <cell r="D29">
            <v>0.29008291819549886</v>
          </cell>
          <cell r="E29">
            <v>0.4399999976158142</v>
          </cell>
          <cell r="F29">
            <v>3.759000062942505</v>
          </cell>
          <cell r="G29">
            <v>1998</v>
          </cell>
          <cell r="H29">
            <v>1998</v>
          </cell>
          <cell r="I29">
            <v>10056</v>
          </cell>
          <cell r="J29">
            <v>3.759000062942505</v>
          </cell>
          <cell r="K29">
            <v>1920637.5736408762</v>
          </cell>
          <cell r="L29">
            <v>36160</v>
          </cell>
        </row>
        <row r="30">
          <cell r="A30">
            <v>10064</v>
          </cell>
          <cell r="B30">
            <v>1</v>
          </cell>
          <cell r="C30">
            <v>0.04807011729028265</v>
          </cell>
          <cell r="D30">
            <v>0.030076481774090533</v>
          </cell>
          <cell r="E30">
            <v>0.4350000023841858</v>
          </cell>
          <cell r="F30">
            <v>1.759999990463257</v>
          </cell>
          <cell r="G30">
            <v>1998</v>
          </cell>
          <cell r="H30">
            <v>1998</v>
          </cell>
          <cell r="I30">
            <v>10064</v>
          </cell>
          <cell r="J30">
            <v>1.759999990463257</v>
          </cell>
          <cell r="K30">
            <v>197190.73471450448</v>
          </cell>
          <cell r="L30">
            <v>36169.99999999999</v>
          </cell>
        </row>
        <row r="31">
          <cell r="A31">
            <v>10068</v>
          </cell>
          <cell r="B31">
            <v>1</v>
          </cell>
          <cell r="C31">
            <v>0.13902763987648978</v>
          </cell>
          <cell r="D31">
            <v>1.693579239469685</v>
          </cell>
          <cell r="E31">
            <v>1.944000005722046</v>
          </cell>
          <cell r="F31">
            <v>92.2249984741211</v>
          </cell>
          <cell r="G31">
            <v>1998</v>
          </cell>
          <cell r="H31">
            <v>1998</v>
          </cell>
          <cell r="I31">
            <v>10068</v>
          </cell>
          <cell r="J31">
            <v>92.2249984741211</v>
          </cell>
          <cell r="K31">
            <v>28566830748.99896</v>
          </cell>
          <cell r="L31">
            <v>36418</v>
          </cell>
        </row>
        <row r="32">
          <cell r="A32">
            <v>10072</v>
          </cell>
          <cell r="B32">
            <v>1</v>
          </cell>
          <cell r="C32">
            <v>0.949999988079071</v>
          </cell>
          <cell r="D32">
            <v>2.7736074499512404</v>
          </cell>
          <cell r="E32">
            <v>1.062999963760376</v>
          </cell>
          <cell r="F32">
            <v>8.65000057220459</v>
          </cell>
          <cell r="G32">
            <v>1998</v>
          </cell>
          <cell r="H32">
            <v>1998</v>
          </cell>
          <cell r="I32">
            <v>10072</v>
          </cell>
          <cell r="J32">
            <v>8.65000057220459</v>
          </cell>
          <cell r="K32">
            <v>23534670.07938753</v>
          </cell>
          <cell r="L32">
            <v>36363</v>
          </cell>
        </row>
        <row r="33">
          <cell r="A33">
            <v>10076</v>
          </cell>
          <cell r="B33">
            <v>1</v>
          </cell>
          <cell r="C33">
            <v>0</v>
          </cell>
          <cell r="D33">
            <v>0.9914718320924942</v>
          </cell>
          <cell r="E33">
            <v>0</v>
          </cell>
          <cell r="F33">
            <v>339</v>
          </cell>
          <cell r="G33">
            <v>1998</v>
          </cell>
          <cell r="H33">
            <v>1998</v>
          </cell>
          <cell r="I33">
            <v>10076</v>
          </cell>
          <cell r="J33">
            <v>339</v>
          </cell>
          <cell r="K33">
            <v>1418741461323</v>
          </cell>
          <cell r="L33">
            <v>36417</v>
          </cell>
        </row>
        <row r="34">
          <cell r="A34">
            <v>10077</v>
          </cell>
          <cell r="B34">
            <v>1</v>
          </cell>
          <cell r="C34">
            <v>0.07372955305961101</v>
          </cell>
          <cell r="D34">
            <v>0.24557188425008972</v>
          </cell>
          <cell r="E34">
            <v>1.315999984741211</v>
          </cell>
          <cell r="F34">
            <v>36.63999938964844</v>
          </cell>
          <cell r="G34">
            <v>1998</v>
          </cell>
          <cell r="H34">
            <v>1998</v>
          </cell>
          <cell r="I34">
            <v>10077</v>
          </cell>
          <cell r="J34">
            <v>36.63999938964844</v>
          </cell>
          <cell r="K34">
            <v>1791309129.9644043</v>
          </cell>
          <cell r="L34">
            <v>36417</v>
          </cell>
        </row>
        <row r="35">
          <cell r="A35">
            <v>10078</v>
          </cell>
          <cell r="B35">
            <v>1</v>
          </cell>
          <cell r="C35">
            <v>1.0704006391028835</v>
          </cell>
          <cell r="D35">
            <v>3.701564606738417</v>
          </cell>
          <cell r="E35">
            <v>2.22599983215332</v>
          </cell>
          <cell r="F35">
            <v>113.4550018310547</v>
          </cell>
          <cell r="G35">
            <v>1998</v>
          </cell>
          <cell r="H35">
            <v>1998</v>
          </cell>
          <cell r="I35">
            <v>10078</v>
          </cell>
          <cell r="J35">
            <v>113.4550018310547</v>
          </cell>
          <cell r="K35">
            <v>53190580676.90735</v>
          </cell>
          <cell r="L35">
            <v>36422</v>
          </cell>
        </row>
        <row r="36">
          <cell r="A36">
            <v>10079</v>
          </cell>
          <cell r="B36">
            <v>1</v>
          </cell>
          <cell r="C36">
            <v>0</v>
          </cell>
          <cell r="D36">
            <v>0.28611373880252955</v>
          </cell>
          <cell r="E36">
            <v>3.105999946594238</v>
          </cell>
          <cell r="F36">
            <v>50.79899978637695</v>
          </cell>
          <cell r="G36">
            <v>1998</v>
          </cell>
          <cell r="H36">
            <v>1998</v>
          </cell>
          <cell r="I36">
            <v>10079</v>
          </cell>
          <cell r="J36">
            <v>50.79899978637695</v>
          </cell>
          <cell r="K36">
            <v>4756293790.337764</v>
          </cell>
          <cell r="L36">
            <v>36283</v>
          </cell>
        </row>
        <row r="37">
          <cell r="A37">
            <v>10405</v>
          </cell>
          <cell r="B37">
            <v>1</v>
          </cell>
          <cell r="C37">
            <v>0</v>
          </cell>
          <cell r="D37">
            <v>9.339394355146853</v>
          </cell>
          <cell r="E37">
            <v>0</v>
          </cell>
          <cell r="F37">
            <v>0</v>
          </cell>
          <cell r="G37">
            <v>1998</v>
          </cell>
          <cell r="H37">
            <v>1998</v>
          </cell>
          <cell r="I37">
            <v>10405</v>
          </cell>
          <cell r="J37">
            <v>0</v>
          </cell>
          <cell r="K37">
            <v>0</v>
          </cell>
          <cell r="L37" t="e">
            <v>#DIV/0!</v>
          </cell>
        </row>
        <row r="38">
          <cell r="A38">
            <v>10410</v>
          </cell>
          <cell r="B38">
            <v>1</v>
          </cell>
          <cell r="C38">
            <v>0.4023279518341926</v>
          </cell>
          <cell r="D38">
            <v>1.8951148578744024</v>
          </cell>
          <cell r="E38">
            <v>1.389999985694885</v>
          </cell>
          <cell r="F38">
            <v>9.753000259399414</v>
          </cell>
          <cell r="G38">
            <v>1998</v>
          </cell>
          <cell r="H38">
            <v>1998</v>
          </cell>
          <cell r="I38">
            <v>10410</v>
          </cell>
          <cell r="J38">
            <v>9.753000259399414</v>
          </cell>
          <cell r="K38">
            <v>33774402.294368945</v>
          </cell>
          <cell r="L38">
            <v>36406</v>
          </cell>
        </row>
        <row r="39">
          <cell r="A39">
            <v>10431</v>
          </cell>
          <cell r="B39">
            <v>1</v>
          </cell>
          <cell r="C39">
            <v>0</v>
          </cell>
          <cell r="D39">
            <v>3.624393723108997</v>
          </cell>
          <cell r="E39">
            <v>0</v>
          </cell>
          <cell r="F39">
            <v>0</v>
          </cell>
          <cell r="G39">
            <v>1998</v>
          </cell>
          <cell r="H39">
            <v>1998</v>
          </cell>
          <cell r="I39">
            <v>10431</v>
          </cell>
          <cell r="J39">
            <v>0</v>
          </cell>
          <cell r="K39">
            <v>0</v>
          </cell>
          <cell r="L39" t="e">
            <v>#DIV/0!</v>
          </cell>
        </row>
        <row r="40">
          <cell r="A40">
            <v>10433</v>
          </cell>
          <cell r="B40">
            <v>1</v>
          </cell>
          <cell r="C40">
            <v>1.4147467514423475</v>
          </cell>
          <cell r="D40">
            <v>4.770688467583216</v>
          </cell>
          <cell r="E40">
            <v>2.109999895095825</v>
          </cell>
          <cell r="F40">
            <v>17.47999954223633</v>
          </cell>
          <cell r="G40">
            <v>1998</v>
          </cell>
          <cell r="H40">
            <v>1998</v>
          </cell>
          <cell r="I40">
            <v>10433</v>
          </cell>
          <cell r="J40">
            <v>17.47999954223633</v>
          </cell>
          <cell r="K40">
            <v>194530651.28760296</v>
          </cell>
          <cell r="L40">
            <v>36422</v>
          </cell>
        </row>
        <row r="41">
          <cell r="A41">
            <v>10442</v>
          </cell>
          <cell r="B41">
            <v>1</v>
          </cell>
          <cell r="C41">
            <v>0.16429201345336591</v>
          </cell>
          <cell r="D41">
            <v>0.22695604420613102</v>
          </cell>
          <cell r="E41">
            <v>1.412999987602234</v>
          </cell>
          <cell r="F41">
            <v>2.961999893188477</v>
          </cell>
          <cell r="G41">
            <v>1998</v>
          </cell>
          <cell r="H41">
            <v>1998</v>
          </cell>
          <cell r="I41">
            <v>10442</v>
          </cell>
          <cell r="J41">
            <v>2.961999893188477</v>
          </cell>
          <cell r="K41">
            <v>939661.7025930258</v>
          </cell>
          <cell r="L41">
            <v>36159</v>
          </cell>
        </row>
        <row r="42">
          <cell r="A42">
            <v>10449</v>
          </cell>
          <cell r="B42">
            <v>1</v>
          </cell>
          <cell r="C42">
            <v>0</v>
          </cell>
          <cell r="D42">
            <v>2.5115085924835236</v>
          </cell>
          <cell r="E42">
            <v>0</v>
          </cell>
          <cell r="F42">
            <v>0</v>
          </cell>
          <cell r="G42">
            <v>1998</v>
          </cell>
          <cell r="H42">
            <v>1998</v>
          </cell>
          <cell r="I42">
            <v>10449</v>
          </cell>
          <cell r="J42">
            <v>0</v>
          </cell>
          <cell r="K42">
            <v>0</v>
          </cell>
          <cell r="L42" t="e">
            <v>#DIV/0!</v>
          </cell>
        </row>
        <row r="43">
          <cell r="A43">
            <v>10453</v>
          </cell>
          <cell r="B43">
            <v>1</v>
          </cell>
          <cell r="C43">
            <v>0</v>
          </cell>
          <cell r="D43">
            <v>2.156145619529567</v>
          </cell>
          <cell r="E43">
            <v>0</v>
          </cell>
          <cell r="F43">
            <v>0</v>
          </cell>
          <cell r="G43">
            <v>1998</v>
          </cell>
          <cell r="H43">
            <v>1998</v>
          </cell>
          <cell r="I43">
            <v>10453</v>
          </cell>
          <cell r="J43">
            <v>0</v>
          </cell>
          <cell r="K43">
            <v>0</v>
          </cell>
          <cell r="L43" t="e">
            <v>#DIV/0!</v>
          </cell>
        </row>
        <row r="44">
          <cell r="A44">
            <v>10459</v>
          </cell>
          <cell r="B44">
            <v>1</v>
          </cell>
          <cell r="C44">
            <v>0</v>
          </cell>
          <cell r="D44">
            <v>6.76542724191326</v>
          </cell>
          <cell r="E44">
            <v>0</v>
          </cell>
          <cell r="F44">
            <v>0</v>
          </cell>
          <cell r="G44">
            <v>1998</v>
          </cell>
          <cell r="H44">
            <v>1998</v>
          </cell>
          <cell r="I44">
            <v>10459</v>
          </cell>
          <cell r="J44">
            <v>0</v>
          </cell>
          <cell r="K44">
            <v>0</v>
          </cell>
          <cell r="L44" t="e">
            <v>#DIV/0!</v>
          </cell>
        </row>
        <row r="45">
          <cell r="A45">
            <v>10472</v>
          </cell>
          <cell r="B45">
            <v>1</v>
          </cell>
          <cell r="C45">
            <v>1.582090637455248</v>
          </cell>
          <cell r="D45">
            <v>2.765628305526629</v>
          </cell>
          <cell r="E45">
            <v>1.940000057220459</v>
          </cell>
          <cell r="F45">
            <v>8.65000057220459</v>
          </cell>
          <cell r="G45">
            <v>1998</v>
          </cell>
          <cell r="H45">
            <v>1998</v>
          </cell>
          <cell r="I45">
            <v>10472</v>
          </cell>
          <cell r="J45">
            <v>8.65000057220459</v>
          </cell>
          <cell r="K45">
            <v>23534670.07938753</v>
          </cell>
          <cell r="L45">
            <v>36363</v>
          </cell>
        </row>
        <row r="46">
          <cell r="A46">
            <v>10476</v>
          </cell>
          <cell r="B46">
            <v>1</v>
          </cell>
          <cell r="C46">
            <v>0</v>
          </cell>
          <cell r="D46">
            <v>0.2951715495080164</v>
          </cell>
          <cell r="E46">
            <v>0</v>
          </cell>
          <cell r="F46">
            <v>0</v>
          </cell>
          <cell r="G46">
            <v>1998</v>
          </cell>
          <cell r="H46">
            <v>1998</v>
          </cell>
          <cell r="I46">
            <v>10476</v>
          </cell>
          <cell r="J46">
            <v>0</v>
          </cell>
          <cell r="K46">
            <v>0</v>
          </cell>
          <cell r="L46" t="e">
            <v>#DIV/0!</v>
          </cell>
        </row>
        <row r="47">
          <cell r="A47">
            <v>10478</v>
          </cell>
          <cell r="B47">
            <v>1</v>
          </cell>
          <cell r="C47">
            <v>1.2905677868895336</v>
          </cell>
          <cell r="D47">
            <v>1.5975621319796942</v>
          </cell>
          <cell r="E47">
            <v>1.764000058174133</v>
          </cell>
          <cell r="F47">
            <v>3.980000019073486</v>
          </cell>
          <cell r="G47">
            <v>1998</v>
          </cell>
          <cell r="H47">
            <v>1998</v>
          </cell>
          <cell r="I47">
            <v>10478</v>
          </cell>
          <cell r="J47">
            <v>3.980000019073486</v>
          </cell>
          <cell r="K47">
            <v>2295271.7753431206</v>
          </cell>
          <cell r="L47">
            <v>36407</v>
          </cell>
        </row>
        <row r="48">
          <cell r="A48">
            <v>10479</v>
          </cell>
          <cell r="B48">
            <v>1</v>
          </cell>
          <cell r="C48">
            <v>0</v>
          </cell>
          <cell r="D48">
            <v>0.0036818221134936185</v>
          </cell>
          <cell r="E48">
            <v>0</v>
          </cell>
          <cell r="F48">
            <v>0</v>
          </cell>
          <cell r="G48">
            <v>1998</v>
          </cell>
          <cell r="H48">
            <v>1998</v>
          </cell>
          <cell r="I48">
            <v>10479</v>
          </cell>
          <cell r="J48">
            <v>0</v>
          </cell>
          <cell r="K48">
            <v>0</v>
          </cell>
          <cell r="L48" t="e">
            <v>#DIV/0!</v>
          </cell>
        </row>
        <row r="49">
          <cell r="A49">
            <v>1002028</v>
          </cell>
          <cell r="B49">
            <v>1</v>
          </cell>
          <cell r="C49">
            <v>0.12246887776235195</v>
          </cell>
          <cell r="D49">
            <v>0.5003798160622404</v>
          </cell>
          <cell r="E49">
            <v>2.125999927520752</v>
          </cell>
          <cell r="F49">
            <v>169.8500061035156</v>
          </cell>
          <cell r="G49">
            <v>1998</v>
          </cell>
          <cell r="H49">
            <v>1998</v>
          </cell>
          <cell r="I49">
            <v>1002028</v>
          </cell>
          <cell r="J49">
            <v>169.8500061035156</v>
          </cell>
          <cell r="K49">
            <v>178399454851.1357</v>
          </cell>
          <cell r="L49">
            <v>36408</v>
          </cell>
        </row>
        <row r="50">
          <cell r="A50">
            <v>1002032</v>
          </cell>
          <cell r="B50">
            <v>1</v>
          </cell>
          <cell r="C50">
            <v>0.20465018173930083</v>
          </cell>
          <cell r="D50">
            <v>1.287917181902325</v>
          </cell>
          <cell r="E50">
            <v>0.9480000138282776</v>
          </cell>
          <cell r="F50">
            <v>42.19900131225586</v>
          </cell>
          <cell r="G50">
            <v>1998</v>
          </cell>
          <cell r="H50">
            <v>1998</v>
          </cell>
          <cell r="I50">
            <v>1002032</v>
          </cell>
          <cell r="J50">
            <v>42.19900131225586</v>
          </cell>
          <cell r="K50">
            <v>2715179341.0781713</v>
          </cell>
          <cell r="L50">
            <v>36131.99999999999</v>
          </cell>
        </row>
        <row r="51">
          <cell r="A51">
            <v>0</v>
          </cell>
          <cell r="B51">
            <v>0</v>
          </cell>
          <cell r="C51">
            <v>0</v>
          </cell>
          <cell r="D51">
            <v>0</v>
          </cell>
          <cell r="E51">
            <v>0</v>
          </cell>
          <cell r="F51">
            <v>0</v>
          </cell>
          <cell r="G51">
            <v>0</v>
          </cell>
          <cell r="H51">
            <v>0</v>
          </cell>
          <cell r="I51">
            <v>0</v>
          </cell>
          <cell r="J51">
            <v>0</v>
          </cell>
          <cell r="K51">
            <v>0</v>
          </cell>
          <cell r="L51" t="e">
            <v>#DIV/0!</v>
          </cell>
        </row>
        <row r="52">
          <cell r="A52">
            <v>0</v>
          </cell>
          <cell r="B52">
            <v>0</v>
          </cell>
          <cell r="C52">
            <v>0</v>
          </cell>
          <cell r="D52">
            <v>0</v>
          </cell>
          <cell r="E52">
            <v>0</v>
          </cell>
          <cell r="F52">
            <v>0</v>
          </cell>
          <cell r="G52">
            <v>0</v>
          </cell>
          <cell r="H52">
            <v>0</v>
          </cell>
          <cell r="I52">
            <v>0</v>
          </cell>
          <cell r="J52">
            <v>0</v>
          </cell>
          <cell r="K52">
            <v>0</v>
          </cell>
          <cell r="L52" t="e">
            <v>#DIV/0!</v>
          </cell>
        </row>
        <row r="53">
          <cell r="A53">
            <v>0</v>
          </cell>
          <cell r="B53">
            <v>0</v>
          </cell>
          <cell r="C53">
            <v>0</v>
          </cell>
          <cell r="D53">
            <v>0</v>
          </cell>
          <cell r="E53">
            <v>0</v>
          </cell>
          <cell r="F53">
            <v>0</v>
          </cell>
          <cell r="G53">
            <v>0</v>
          </cell>
          <cell r="H53">
            <v>0</v>
          </cell>
          <cell r="I53">
            <v>0</v>
          </cell>
          <cell r="J53">
            <v>0</v>
          </cell>
          <cell r="K53">
            <v>0</v>
          </cell>
          <cell r="L53" t="e">
            <v>#DIV/0!</v>
          </cell>
        </row>
        <row r="54">
          <cell r="A54">
            <v>0</v>
          </cell>
          <cell r="B54">
            <v>0</v>
          </cell>
          <cell r="C54">
            <v>0</v>
          </cell>
          <cell r="D54">
            <v>0</v>
          </cell>
          <cell r="E54">
            <v>0</v>
          </cell>
          <cell r="F54">
            <v>0</v>
          </cell>
          <cell r="G54">
            <v>0</v>
          </cell>
          <cell r="H54">
            <v>0</v>
          </cell>
          <cell r="I54">
            <v>0</v>
          </cell>
          <cell r="J54">
            <v>0</v>
          </cell>
          <cell r="K54">
            <v>0</v>
          </cell>
          <cell r="L54" t="e">
            <v>#DIV/0!</v>
          </cell>
        </row>
        <row r="55">
          <cell r="A55">
            <v>0</v>
          </cell>
          <cell r="B55">
            <v>0</v>
          </cell>
          <cell r="C55">
            <v>0</v>
          </cell>
          <cell r="D55">
            <v>0</v>
          </cell>
          <cell r="E55">
            <v>0</v>
          </cell>
          <cell r="F55">
            <v>0</v>
          </cell>
          <cell r="G55">
            <v>0</v>
          </cell>
          <cell r="H55">
            <v>0</v>
          </cell>
          <cell r="I55">
            <v>0</v>
          </cell>
          <cell r="J55">
            <v>0</v>
          </cell>
          <cell r="K55">
            <v>0</v>
          </cell>
          <cell r="L55" t="e">
            <v>#DIV/0!</v>
          </cell>
        </row>
        <row r="56">
          <cell r="A56">
            <v>0</v>
          </cell>
          <cell r="B56">
            <v>0</v>
          </cell>
          <cell r="C56">
            <v>0</v>
          </cell>
          <cell r="D56">
            <v>0</v>
          </cell>
          <cell r="E56">
            <v>0</v>
          </cell>
          <cell r="F56">
            <v>0</v>
          </cell>
          <cell r="G56">
            <v>0</v>
          </cell>
          <cell r="H56">
            <v>0</v>
          </cell>
          <cell r="I56">
            <v>0</v>
          </cell>
          <cell r="J56">
            <v>0</v>
          </cell>
          <cell r="K56">
            <v>0</v>
          </cell>
          <cell r="L56" t="e">
            <v>#DIV/0!</v>
          </cell>
        </row>
        <row r="57">
          <cell r="A57">
            <v>0</v>
          </cell>
          <cell r="B57">
            <v>0</v>
          </cell>
          <cell r="C57">
            <v>0</v>
          </cell>
          <cell r="D57">
            <v>0</v>
          </cell>
          <cell r="E57">
            <v>0</v>
          </cell>
          <cell r="F57">
            <v>0</v>
          </cell>
          <cell r="G57">
            <v>0</v>
          </cell>
          <cell r="H57">
            <v>0</v>
          </cell>
          <cell r="I57">
            <v>0</v>
          </cell>
          <cell r="J57">
            <v>0</v>
          </cell>
          <cell r="K57">
            <v>0</v>
          </cell>
          <cell r="L57" t="e">
            <v>#DIV/0!</v>
          </cell>
        </row>
        <row r="58">
          <cell r="A58">
            <v>0</v>
          </cell>
          <cell r="B58">
            <v>0</v>
          </cell>
          <cell r="C58">
            <v>0</v>
          </cell>
          <cell r="D58">
            <v>0</v>
          </cell>
          <cell r="E58">
            <v>0</v>
          </cell>
          <cell r="F58">
            <v>0</v>
          </cell>
          <cell r="G58">
            <v>0</v>
          </cell>
          <cell r="H58">
            <v>0</v>
          </cell>
          <cell r="I58">
            <v>0</v>
          </cell>
          <cell r="J58">
            <v>0</v>
          </cell>
          <cell r="K58">
            <v>0</v>
          </cell>
          <cell r="L58" t="e">
            <v>#DIV/0!</v>
          </cell>
        </row>
        <row r="59">
          <cell r="A59">
            <v>0</v>
          </cell>
          <cell r="B59">
            <v>0</v>
          </cell>
          <cell r="C59">
            <v>0</v>
          </cell>
          <cell r="D59">
            <v>0</v>
          </cell>
          <cell r="E59">
            <v>0</v>
          </cell>
          <cell r="F59">
            <v>0</v>
          </cell>
          <cell r="G59">
            <v>0</v>
          </cell>
          <cell r="H59">
            <v>0</v>
          </cell>
          <cell r="I59">
            <v>0</v>
          </cell>
          <cell r="J59">
            <v>0</v>
          </cell>
          <cell r="K59">
            <v>0</v>
          </cell>
          <cell r="L59" t="e">
            <v>#DIV/0!</v>
          </cell>
        </row>
        <row r="60">
          <cell r="A60">
            <v>0</v>
          </cell>
          <cell r="B60">
            <v>0</v>
          </cell>
          <cell r="C60">
            <v>0</v>
          </cell>
          <cell r="D60">
            <v>0</v>
          </cell>
          <cell r="E60">
            <v>0</v>
          </cell>
          <cell r="F60">
            <v>0</v>
          </cell>
          <cell r="G60">
            <v>0</v>
          </cell>
          <cell r="H60">
            <v>0</v>
          </cell>
          <cell r="I60">
            <v>0</v>
          </cell>
          <cell r="J60">
            <v>0</v>
          </cell>
          <cell r="K60">
            <v>0</v>
          </cell>
          <cell r="L60" t="e">
            <v>#DIV/0!</v>
          </cell>
        </row>
        <row r="61">
          <cell r="A61">
            <v>0</v>
          </cell>
          <cell r="B61">
            <v>0</v>
          </cell>
          <cell r="C61">
            <v>0</v>
          </cell>
          <cell r="D61">
            <v>0</v>
          </cell>
          <cell r="E61">
            <v>0</v>
          </cell>
          <cell r="F61">
            <v>0</v>
          </cell>
          <cell r="G61">
            <v>0</v>
          </cell>
          <cell r="H61">
            <v>0</v>
          </cell>
          <cell r="I61">
            <v>0</v>
          </cell>
          <cell r="J61">
            <v>0</v>
          </cell>
          <cell r="K61">
            <v>0</v>
          </cell>
          <cell r="L61" t="e">
            <v>#DIV/0!</v>
          </cell>
        </row>
        <row r="62">
          <cell r="A62">
            <v>0</v>
          </cell>
          <cell r="B62">
            <v>0</v>
          </cell>
          <cell r="C62">
            <v>0</v>
          </cell>
          <cell r="D62">
            <v>0</v>
          </cell>
          <cell r="E62">
            <v>0</v>
          </cell>
          <cell r="F62">
            <v>0</v>
          </cell>
          <cell r="G62">
            <v>0</v>
          </cell>
          <cell r="H62">
            <v>0</v>
          </cell>
          <cell r="I62">
            <v>0</v>
          </cell>
          <cell r="J62">
            <v>0</v>
          </cell>
          <cell r="K62">
            <v>0</v>
          </cell>
          <cell r="L62" t="e">
            <v>#DIV/0!</v>
          </cell>
        </row>
        <row r="63">
          <cell r="A63">
            <v>0</v>
          </cell>
          <cell r="B63">
            <v>0</v>
          </cell>
          <cell r="C63">
            <v>0</v>
          </cell>
          <cell r="D63">
            <v>0</v>
          </cell>
          <cell r="E63">
            <v>0</v>
          </cell>
          <cell r="F63">
            <v>0</v>
          </cell>
          <cell r="G63">
            <v>0</v>
          </cell>
          <cell r="H63">
            <v>0</v>
          </cell>
          <cell r="I63">
            <v>0</v>
          </cell>
          <cell r="J63">
            <v>0</v>
          </cell>
          <cell r="K63">
            <v>0</v>
          </cell>
          <cell r="L63" t="e">
            <v>#DIV/0!</v>
          </cell>
        </row>
        <row r="64">
          <cell r="A64">
            <v>0</v>
          </cell>
          <cell r="B64">
            <v>0</v>
          </cell>
          <cell r="C64">
            <v>0</v>
          </cell>
          <cell r="D64">
            <v>0</v>
          </cell>
          <cell r="E64">
            <v>0</v>
          </cell>
          <cell r="F64">
            <v>0</v>
          </cell>
          <cell r="G64">
            <v>0</v>
          </cell>
          <cell r="H64">
            <v>0</v>
          </cell>
          <cell r="I64">
            <v>0</v>
          </cell>
          <cell r="J64">
            <v>0</v>
          </cell>
          <cell r="K64">
            <v>0</v>
          </cell>
          <cell r="L64" t="e">
            <v>#DIV/0!</v>
          </cell>
        </row>
        <row r="65">
          <cell r="A65">
            <v>0</v>
          </cell>
          <cell r="B65">
            <v>0</v>
          </cell>
          <cell r="C65">
            <v>0</v>
          </cell>
          <cell r="D65">
            <v>0</v>
          </cell>
          <cell r="E65">
            <v>0</v>
          </cell>
          <cell r="F65">
            <v>0</v>
          </cell>
          <cell r="G65">
            <v>0</v>
          </cell>
          <cell r="H65">
            <v>0</v>
          </cell>
          <cell r="I65">
            <v>0</v>
          </cell>
          <cell r="J65">
            <v>0</v>
          </cell>
          <cell r="K65">
            <v>0</v>
          </cell>
          <cell r="L65" t="e">
            <v>#DIV/0!</v>
          </cell>
        </row>
        <row r="66">
          <cell r="A66">
            <v>0</v>
          </cell>
          <cell r="B66">
            <v>0</v>
          </cell>
          <cell r="C66">
            <v>0</v>
          </cell>
          <cell r="D66">
            <v>0</v>
          </cell>
          <cell r="E66">
            <v>0</v>
          </cell>
          <cell r="F66">
            <v>0</v>
          </cell>
          <cell r="G66">
            <v>0</v>
          </cell>
          <cell r="H66">
            <v>0</v>
          </cell>
          <cell r="I66">
            <v>0</v>
          </cell>
          <cell r="J66">
            <v>0</v>
          </cell>
          <cell r="K66">
            <v>0</v>
          </cell>
          <cell r="L66" t="e">
            <v>#DIV/0!</v>
          </cell>
        </row>
        <row r="67">
          <cell r="A67">
            <v>0</v>
          </cell>
          <cell r="B67">
            <v>0</v>
          </cell>
          <cell r="C67">
            <v>0</v>
          </cell>
          <cell r="D67">
            <v>0</v>
          </cell>
          <cell r="E67">
            <v>0</v>
          </cell>
          <cell r="F67">
            <v>0</v>
          </cell>
          <cell r="G67">
            <v>0</v>
          </cell>
          <cell r="H67">
            <v>0</v>
          </cell>
          <cell r="I67">
            <v>0</v>
          </cell>
          <cell r="J67">
            <v>0</v>
          </cell>
          <cell r="K67">
            <v>0</v>
          </cell>
          <cell r="L67" t="e">
            <v>#DIV/0!</v>
          </cell>
        </row>
        <row r="68">
          <cell r="A68">
            <v>0</v>
          </cell>
          <cell r="B68">
            <v>0</v>
          </cell>
          <cell r="C68">
            <v>0</v>
          </cell>
          <cell r="D68">
            <v>0</v>
          </cell>
          <cell r="E68">
            <v>0</v>
          </cell>
          <cell r="F68">
            <v>0</v>
          </cell>
          <cell r="G68">
            <v>0</v>
          </cell>
          <cell r="H68">
            <v>0</v>
          </cell>
          <cell r="I68">
            <v>0</v>
          </cell>
          <cell r="J68">
            <v>0</v>
          </cell>
          <cell r="K68">
            <v>0</v>
          </cell>
          <cell r="L68" t="e">
            <v>#DIV/0!</v>
          </cell>
        </row>
        <row r="69">
          <cell r="A69">
            <v>0</v>
          </cell>
          <cell r="B69">
            <v>0</v>
          </cell>
          <cell r="C69">
            <v>0</v>
          </cell>
          <cell r="D69">
            <v>0</v>
          </cell>
          <cell r="E69">
            <v>0</v>
          </cell>
          <cell r="F69">
            <v>0</v>
          </cell>
          <cell r="G69">
            <v>0</v>
          </cell>
          <cell r="H69">
            <v>0</v>
          </cell>
          <cell r="I69">
            <v>0</v>
          </cell>
          <cell r="J69">
            <v>0</v>
          </cell>
          <cell r="K69">
            <v>0</v>
          </cell>
          <cell r="L69" t="e">
            <v>#DIV/0!</v>
          </cell>
        </row>
        <row r="70">
          <cell r="A70">
            <v>0</v>
          </cell>
          <cell r="B70">
            <v>0</v>
          </cell>
          <cell r="C70">
            <v>0</v>
          </cell>
          <cell r="D70">
            <v>0</v>
          </cell>
          <cell r="E70">
            <v>0</v>
          </cell>
          <cell r="F70">
            <v>0</v>
          </cell>
          <cell r="G70">
            <v>0</v>
          </cell>
          <cell r="H70">
            <v>0</v>
          </cell>
          <cell r="I70">
            <v>0</v>
          </cell>
          <cell r="J70">
            <v>0</v>
          </cell>
          <cell r="K70">
            <v>0</v>
          </cell>
          <cell r="L70" t="e">
            <v>#DIV/0!</v>
          </cell>
        </row>
        <row r="71">
          <cell r="A71">
            <v>0</v>
          </cell>
          <cell r="B71">
            <v>0</v>
          </cell>
          <cell r="C71">
            <v>0</v>
          </cell>
          <cell r="D71">
            <v>0</v>
          </cell>
          <cell r="E71">
            <v>0</v>
          </cell>
          <cell r="F71">
            <v>0</v>
          </cell>
          <cell r="G71">
            <v>0</v>
          </cell>
          <cell r="H71">
            <v>0</v>
          </cell>
          <cell r="I71">
            <v>0</v>
          </cell>
          <cell r="J71">
            <v>0</v>
          </cell>
          <cell r="K71">
            <v>0</v>
          </cell>
          <cell r="L71" t="e">
            <v>#DIV/0!</v>
          </cell>
        </row>
        <row r="72">
          <cell r="A72">
            <v>0</v>
          </cell>
          <cell r="B72">
            <v>0</v>
          </cell>
          <cell r="C72">
            <v>0</v>
          </cell>
          <cell r="D72">
            <v>0</v>
          </cell>
          <cell r="E72">
            <v>0</v>
          </cell>
          <cell r="F72">
            <v>0</v>
          </cell>
          <cell r="G72">
            <v>0</v>
          </cell>
          <cell r="H72">
            <v>0</v>
          </cell>
          <cell r="I72">
            <v>0</v>
          </cell>
          <cell r="J72">
            <v>0</v>
          </cell>
          <cell r="K72">
            <v>0</v>
          </cell>
          <cell r="L72" t="e">
            <v>#DIV/0!</v>
          </cell>
        </row>
        <row r="73">
          <cell r="A73">
            <v>0</v>
          </cell>
          <cell r="B73">
            <v>0</v>
          </cell>
          <cell r="C73">
            <v>0</v>
          </cell>
          <cell r="D73">
            <v>0</v>
          </cell>
          <cell r="E73">
            <v>0</v>
          </cell>
          <cell r="F73">
            <v>0</v>
          </cell>
          <cell r="G73">
            <v>0</v>
          </cell>
          <cell r="H73">
            <v>0</v>
          </cell>
          <cell r="I73">
            <v>0</v>
          </cell>
          <cell r="J73">
            <v>0</v>
          </cell>
          <cell r="K73">
            <v>0</v>
          </cell>
          <cell r="L73" t="e">
            <v>#DIV/0!</v>
          </cell>
        </row>
        <row r="74">
          <cell r="A74">
            <v>0</v>
          </cell>
          <cell r="B74">
            <v>0</v>
          </cell>
          <cell r="C74">
            <v>0</v>
          </cell>
          <cell r="D74">
            <v>0</v>
          </cell>
          <cell r="E74">
            <v>0</v>
          </cell>
          <cell r="F74">
            <v>0</v>
          </cell>
          <cell r="G74">
            <v>0</v>
          </cell>
          <cell r="H74">
            <v>0</v>
          </cell>
          <cell r="I74">
            <v>0</v>
          </cell>
          <cell r="J74">
            <v>0</v>
          </cell>
          <cell r="K74">
            <v>0</v>
          </cell>
          <cell r="L74" t="e">
            <v>#DIV/0!</v>
          </cell>
        </row>
        <row r="75">
          <cell r="A75">
            <v>0</v>
          </cell>
          <cell r="B75">
            <v>0</v>
          </cell>
          <cell r="C75">
            <v>0</v>
          </cell>
          <cell r="D75">
            <v>0</v>
          </cell>
          <cell r="E75">
            <v>0</v>
          </cell>
          <cell r="F75">
            <v>0</v>
          </cell>
          <cell r="G75">
            <v>0</v>
          </cell>
          <cell r="H75">
            <v>0</v>
          </cell>
          <cell r="I75">
            <v>0</v>
          </cell>
          <cell r="J75">
            <v>0</v>
          </cell>
          <cell r="K75">
            <v>0</v>
          </cell>
          <cell r="L75" t="e">
            <v>#DIV/0!</v>
          </cell>
        </row>
        <row r="76">
          <cell r="A76">
            <v>0</v>
          </cell>
          <cell r="B76">
            <v>0</v>
          </cell>
          <cell r="C76">
            <v>0</v>
          </cell>
          <cell r="D76">
            <v>0</v>
          </cell>
          <cell r="E76">
            <v>0</v>
          </cell>
          <cell r="F76">
            <v>0</v>
          </cell>
          <cell r="G76">
            <v>0</v>
          </cell>
          <cell r="H76">
            <v>0</v>
          </cell>
          <cell r="I76">
            <v>0</v>
          </cell>
          <cell r="J76">
            <v>0</v>
          </cell>
          <cell r="K76">
            <v>0</v>
          </cell>
          <cell r="L76" t="e">
            <v>#DIV/0!</v>
          </cell>
        </row>
        <row r="77">
          <cell r="A77">
            <v>0</v>
          </cell>
          <cell r="B77">
            <v>0</v>
          </cell>
          <cell r="C77">
            <v>0</v>
          </cell>
          <cell r="D77">
            <v>0</v>
          </cell>
          <cell r="E77">
            <v>0</v>
          </cell>
          <cell r="F77">
            <v>0</v>
          </cell>
          <cell r="G77">
            <v>0</v>
          </cell>
          <cell r="H77">
            <v>0</v>
          </cell>
          <cell r="I77">
            <v>0</v>
          </cell>
          <cell r="J77">
            <v>0</v>
          </cell>
          <cell r="K77">
            <v>0</v>
          </cell>
          <cell r="L77" t="e">
            <v>#DIV/0!</v>
          </cell>
        </row>
        <row r="78">
          <cell r="A78">
            <v>0</v>
          </cell>
          <cell r="B78">
            <v>0</v>
          </cell>
          <cell r="C78">
            <v>0</v>
          </cell>
          <cell r="D78">
            <v>0</v>
          </cell>
          <cell r="E78">
            <v>0</v>
          </cell>
          <cell r="F78">
            <v>0</v>
          </cell>
          <cell r="G78">
            <v>0</v>
          </cell>
          <cell r="H78">
            <v>0</v>
          </cell>
          <cell r="I78">
            <v>0</v>
          </cell>
          <cell r="J78">
            <v>0</v>
          </cell>
          <cell r="K78">
            <v>0</v>
          </cell>
          <cell r="L78" t="e">
            <v>#DIV/0!</v>
          </cell>
        </row>
        <row r="79">
          <cell r="A79">
            <v>0</v>
          </cell>
          <cell r="B79">
            <v>0</v>
          </cell>
          <cell r="C79">
            <v>0</v>
          </cell>
          <cell r="D79">
            <v>0</v>
          </cell>
          <cell r="E79">
            <v>0</v>
          </cell>
          <cell r="F79">
            <v>0</v>
          </cell>
          <cell r="G79">
            <v>0</v>
          </cell>
          <cell r="H79">
            <v>0</v>
          </cell>
          <cell r="I79">
            <v>0</v>
          </cell>
          <cell r="J79">
            <v>0</v>
          </cell>
          <cell r="K79">
            <v>0</v>
          </cell>
          <cell r="L79" t="e">
            <v>#DIV/0!</v>
          </cell>
        </row>
        <row r="80">
          <cell r="A80">
            <v>0</v>
          </cell>
          <cell r="B80">
            <v>0</v>
          </cell>
          <cell r="C80">
            <v>0</v>
          </cell>
          <cell r="D80">
            <v>0</v>
          </cell>
          <cell r="E80">
            <v>0</v>
          </cell>
          <cell r="F80">
            <v>0</v>
          </cell>
          <cell r="G80">
            <v>0</v>
          </cell>
          <cell r="H80">
            <v>0</v>
          </cell>
          <cell r="I80">
            <v>0</v>
          </cell>
          <cell r="J80">
            <v>0</v>
          </cell>
          <cell r="K80">
            <v>0</v>
          </cell>
          <cell r="L80" t="e">
            <v>#DIV/0!</v>
          </cell>
        </row>
        <row r="81">
          <cell r="A81">
            <v>0</v>
          </cell>
          <cell r="B81">
            <v>0</v>
          </cell>
          <cell r="C81">
            <v>0</v>
          </cell>
          <cell r="D81">
            <v>0</v>
          </cell>
          <cell r="E81">
            <v>0</v>
          </cell>
          <cell r="F81">
            <v>0</v>
          </cell>
          <cell r="G81">
            <v>0</v>
          </cell>
          <cell r="H81">
            <v>0</v>
          </cell>
          <cell r="I81">
            <v>0</v>
          </cell>
          <cell r="J81">
            <v>0</v>
          </cell>
          <cell r="K81">
            <v>0</v>
          </cell>
          <cell r="L81" t="e">
            <v>#DIV/0!</v>
          </cell>
        </row>
        <row r="82">
          <cell r="A82">
            <v>0</v>
          </cell>
          <cell r="B82">
            <v>0</v>
          </cell>
          <cell r="C82">
            <v>0</v>
          </cell>
          <cell r="D82">
            <v>0</v>
          </cell>
          <cell r="E82">
            <v>0</v>
          </cell>
          <cell r="F82">
            <v>0</v>
          </cell>
          <cell r="G82">
            <v>0</v>
          </cell>
          <cell r="H82">
            <v>0</v>
          </cell>
          <cell r="I82">
            <v>0</v>
          </cell>
          <cell r="J82">
            <v>0</v>
          </cell>
          <cell r="K82">
            <v>0</v>
          </cell>
          <cell r="L82" t="e">
            <v>#DIV/0!</v>
          </cell>
        </row>
        <row r="83">
          <cell r="A83">
            <v>0</v>
          </cell>
          <cell r="B83">
            <v>0</v>
          </cell>
          <cell r="C83">
            <v>0</v>
          </cell>
          <cell r="D83">
            <v>0</v>
          </cell>
          <cell r="E83">
            <v>0</v>
          </cell>
          <cell r="F83">
            <v>0</v>
          </cell>
          <cell r="G83">
            <v>0</v>
          </cell>
          <cell r="H83">
            <v>0</v>
          </cell>
          <cell r="I83">
            <v>0</v>
          </cell>
          <cell r="J83">
            <v>0</v>
          </cell>
          <cell r="K83">
            <v>0</v>
          </cell>
          <cell r="L83" t="e">
            <v>#DIV/0!</v>
          </cell>
        </row>
        <row r="84">
          <cell r="A84">
            <v>0</v>
          </cell>
          <cell r="B84">
            <v>0</v>
          </cell>
          <cell r="C84">
            <v>0</v>
          </cell>
          <cell r="D84">
            <v>0</v>
          </cell>
          <cell r="E84">
            <v>0</v>
          </cell>
          <cell r="F84">
            <v>0</v>
          </cell>
          <cell r="G84">
            <v>0</v>
          </cell>
          <cell r="H84">
            <v>0</v>
          </cell>
          <cell r="I84">
            <v>0</v>
          </cell>
          <cell r="J84">
            <v>0</v>
          </cell>
          <cell r="K84">
            <v>0</v>
          </cell>
          <cell r="L84" t="e">
            <v>#DIV/0!</v>
          </cell>
        </row>
        <row r="85">
          <cell r="A85">
            <v>0</v>
          </cell>
          <cell r="B85">
            <v>0</v>
          </cell>
          <cell r="C85">
            <v>0</v>
          </cell>
          <cell r="D85">
            <v>0</v>
          </cell>
          <cell r="E85">
            <v>0</v>
          </cell>
          <cell r="F85">
            <v>0</v>
          </cell>
          <cell r="G85">
            <v>0</v>
          </cell>
          <cell r="H85">
            <v>0</v>
          </cell>
          <cell r="I85">
            <v>0</v>
          </cell>
          <cell r="J85">
            <v>0</v>
          </cell>
          <cell r="K85">
            <v>0</v>
          </cell>
          <cell r="L85" t="e">
            <v>#DIV/0!</v>
          </cell>
        </row>
        <row r="86">
          <cell r="A86">
            <v>0</v>
          </cell>
          <cell r="B86">
            <v>0</v>
          </cell>
          <cell r="C86">
            <v>0</v>
          </cell>
          <cell r="D86">
            <v>0</v>
          </cell>
          <cell r="E86">
            <v>0</v>
          </cell>
          <cell r="F86">
            <v>0</v>
          </cell>
          <cell r="G86">
            <v>0</v>
          </cell>
          <cell r="H86">
            <v>0</v>
          </cell>
          <cell r="I86">
            <v>0</v>
          </cell>
          <cell r="J86">
            <v>0</v>
          </cell>
          <cell r="K86">
            <v>0</v>
          </cell>
          <cell r="L86" t="e">
            <v>#DIV/0!</v>
          </cell>
        </row>
        <row r="87">
          <cell r="A87">
            <v>0</v>
          </cell>
          <cell r="B87">
            <v>0</v>
          </cell>
          <cell r="C87">
            <v>0</v>
          </cell>
          <cell r="D87">
            <v>0</v>
          </cell>
          <cell r="E87">
            <v>0</v>
          </cell>
          <cell r="F87">
            <v>0</v>
          </cell>
          <cell r="G87">
            <v>0</v>
          </cell>
          <cell r="H87">
            <v>0</v>
          </cell>
          <cell r="I87">
            <v>0</v>
          </cell>
          <cell r="J87">
            <v>0</v>
          </cell>
          <cell r="K87">
            <v>0</v>
          </cell>
          <cell r="L87" t="e">
            <v>#DIV/0!</v>
          </cell>
        </row>
        <row r="88">
          <cell r="A88">
            <v>0</v>
          </cell>
          <cell r="B88">
            <v>0</v>
          </cell>
          <cell r="C88">
            <v>0</v>
          </cell>
          <cell r="D88">
            <v>0</v>
          </cell>
          <cell r="E88">
            <v>0</v>
          </cell>
          <cell r="F88">
            <v>0</v>
          </cell>
          <cell r="G88">
            <v>0</v>
          </cell>
          <cell r="H88">
            <v>0</v>
          </cell>
          <cell r="I88">
            <v>0</v>
          </cell>
          <cell r="J88">
            <v>0</v>
          </cell>
          <cell r="K88">
            <v>0</v>
          </cell>
          <cell r="L88" t="e">
            <v>#DIV/0!</v>
          </cell>
        </row>
        <row r="89">
          <cell r="A89">
            <v>0</v>
          </cell>
          <cell r="B89">
            <v>0</v>
          </cell>
          <cell r="C89">
            <v>0</v>
          </cell>
          <cell r="D89">
            <v>0</v>
          </cell>
          <cell r="E89">
            <v>0</v>
          </cell>
          <cell r="F89">
            <v>0</v>
          </cell>
          <cell r="G89">
            <v>0</v>
          </cell>
          <cell r="H89">
            <v>0</v>
          </cell>
          <cell r="I89">
            <v>0</v>
          </cell>
          <cell r="J89">
            <v>0</v>
          </cell>
          <cell r="K89">
            <v>0</v>
          </cell>
          <cell r="L89" t="e">
            <v>#DIV/0!</v>
          </cell>
        </row>
        <row r="90">
          <cell r="A90">
            <v>0</v>
          </cell>
          <cell r="B90">
            <v>0</v>
          </cell>
          <cell r="C90">
            <v>0</v>
          </cell>
          <cell r="D90">
            <v>0</v>
          </cell>
          <cell r="E90">
            <v>0</v>
          </cell>
          <cell r="F90">
            <v>0</v>
          </cell>
          <cell r="G90">
            <v>0</v>
          </cell>
          <cell r="H90">
            <v>0</v>
          </cell>
          <cell r="I90">
            <v>0</v>
          </cell>
          <cell r="J90">
            <v>0</v>
          </cell>
          <cell r="K90">
            <v>0</v>
          </cell>
          <cell r="L90" t="e">
            <v>#DIV/0!</v>
          </cell>
        </row>
        <row r="91">
          <cell r="A91">
            <v>0</v>
          </cell>
          <cell r="B91">
            <v>0</v>
          </cell>
          <cell r="C91">
            <v>0</v>
          </cell>
          <cell r="D91">
            <v>0</v>
          </cell>
          <cell r="E91">
            <v>0</v>
          </cell>
          <cell r="F91">
            <v>0</v>
          </cell>
          <cell r="G91">
            <v>0</v>
          </cell>
          <cell r="H91">
            <v>0</v>
          </cell>
          <cell r="I91">
            <v>0</v>
          </cell>
          <cell r="J91">
            <v>0</v>
          </cell>
          <cell r="K91">
            <v>0</v>
          </cell>
          <cell r="L91" t="e">
            <v>#DIV/0!</v>
          </cell>
        </row>
        <row r="92">
          <cell r="A92">
            <v>0</v>
          </cell>
          <cell r="B92">
            <v>0</v>
          </cell>
          <cell r="C92">
            <v>0</v>
          </cell>
          <cell r="D92">
            <v>0</v>
          </cell>
          <cell r="E92">
            <v>0</v>
          </cell>
          <cell r="F92">
            <v>0</v>
          </cell>
          <cell r="G92">
            <v>0</v>
          </cell>
          <cell r="H92">
            <v>0</v>
          </cell>
          <cell r="I92">
            <v>0</v>
          </cell>
          <cell r="J92">
            <v>0</v>
          </cell>
          <cell r="K92">
            <v>0</v>
          </cell>
          <cell r="L92" t="e">
            <v>#DIV/0!</v>
          </cell>
        </row>
        <row r="93">
          <cell r="A93">
            <v>0</v>
          </cell>
          <cell r="B93">
            <v>0</v>
          </cell>
          <cell r="C93">
            <v>0</v>
          </cell>
          <cell r="D93">
            <v>0</v>
          </cell>
          <cell r="E93">
            <v>0</v>
          </cell>
          <cell r="F93">
            <v>0</v>
          </cell>
          <cell r="G93">
            <v>0</v>
          </cell>
          <cell r="H93">
            <v>0</v>
          </cell>
          <cell r="I93">
            <v>0</v>
          </cell>
          <cell r="J93">
            <v>0</v>
          </cell>
          <cell r="K93">
            <v>0</v>
          </cell>
          <cell r="L93" t="e">
            <v>#DIV/0!</v>
          </cell>
        </row>
        <row r="94">
          <cell r="A94">
            <v>0</v>
          </cell>
          <cell r="B94">
            <v>0</v>
          </cell>
          <cell r="C94">
            <v>0</v>
          </cell>
          <cell r="D94">
            <v>0</v>
          </cell>
          <cell r="E94">
            <v>0</v>
          </cell>
          <cell r="F94">
            <v>0</v>
          </cell>
          <cell r="G94">
            <v>0</v>
          </cell>
          <cell r="H94">
            <v>0</v>
          </cell>
          <cell r="I94">
            <v>0</v>
          </cell>
          <cell r="J94">
            <v>0</v>
          </cell>
          <cell r="K94">
            <v>0</v>
          </cell>
          <cell r="L94" t="e">
            <v>#DIV/0!</v>
          </cell>
        </row>
        <row r="95">
          <cell r="A95">
            <v>0</v>
          </cell>
          <cell r="B95">
            <v>0</v>
          </cell>
          <cell r="C95">
            <v>0</v>
          </cell>
          <cell r="D95">
            <v>0</v>
          </cell>
          <cell r="E95">
            <v>0</v>
          </cell>
          <cell r="F95">
            <v>0</v>
          </cell>
          <cell r="G95">
            <v>0</v>
          </cell>
          <cell r="H95">
            <v>0</v>
          </cell>
          <cell r="I95">
            <v>0</v>
          </cell>
          <cell r="J95">
            <v>0</v>
          </cell>
          <cell r="K95">
            <v>0</v>
          </cell>
          <cell r="L95" t="e">
            <v>#DIV/0!</v>
          </cell>
        </row>
        <row r="96">
          <cell r="A96">
            <v>0</v>
          </cell>
          <cell r="B96">
            <v>0</v>
          </cell>
          <cell r="C96">
            <v>0</v>
          </cell>
          <cell r="D96">
            <v>0</v>
          </cell>
          <cell r="E96">
            <v>0</v>
          </cell>
          <cell r="F96">
            <v>0</v>
          </cell>
          <cell r="G96">
            <v>0</v>
          </cell>
          <cell r="H96">
            <v>0</v>
          </cell>
          <cell r="I96">
            <v>0</v>
          </cell>
          <cell r="J96">
            <v>0</v>
          </cell>
          <cell r="K96">
            <v>0</v>
          </cell>
          <cell r="L96" t="e">
            <v>#DIV/0!</v>
          </cell>
        </row>
        <row r="97">
          <cell r="A97">
            <v>0</v>
          </cell>
          <cell r="B97">
            <v>0</v>
          </cell>
          <cell r="C97">
            <v>0</v>
          </cell>
          <cell r="D97">
            <v>0</v>
          </cell>
          <cell r="E97">
            <v>0</v>
          </cell>
          <cell r="F97">
            <v>0</v>
          </cell>
          <cell r="G97">
            <v>0</v>
          </cell>
          <cell r="H97">
            <v>0</v>
          </cell>
          <cell r="I97">
            <v>0</v>
          </cell>
          <cell r="J97">
            <v>0</v>
          </cell>
          <cell r="K97">
            <v>0</v>
          </cell>
          <cell r="L97" t="e">
            <v>#DIV/0!</v>
          </cell>
        </row>
        <row r="98">
          <cell r="A98">
            <v>0</v>
          </cell>
          <cell r="B98">
            <v>0</v>
          </cell>
          <cell r="C98">
            <v>0</v>
          </cell>
          <cell r="D98">
            <v>0</v>
          </cell>
          <cell r="E98">
            <v>0</v>
          </cell>
          <cell r="F98">
            <v>0</v>
          </cell>
          <cell r="G98">
            <v>0</v>
          </cell>
          <cell r="H98">
            <v>0</v>
          </cell>
          <cell r="I98">
            <v>0</v>
          </cell>
          <cell r="J98">
            <v>0</v>
          </cell>
          <cell r="K98">
            <v>0</v>
          </cell>
          <cell r="L98" t="e">
            <v>#DIV/0!</v>
          </cell>
        </row>
        <row r="99">
          <cell r="A99">
            <v>0</v>
          </cell>
          <cell r="B99">
            <v>0</v>
          </cell>
          <cell r="C99">
            <v>0</v>
          </cell>
          <cell r="D99">
            <v>0</v>
          </cell>
          <cell r="E99">
            <v>0</v>
          </cell>
          <cell r="F99">
            <v>0</v>
          </cell>
          <cell r="G99">
            <v>0</v>
          </cell>
          <cell r="H99">
            <v>0</v>
          </cell>
          <cell r="I99">
            <v>0</v>
          </cell>
          <cell r="J99">
            <v>0</v>
          </cell>
          <cell r="K99">
            <v>0</v>
          </cell>
          <cell r="L99" t="e">
            <v>#DIV/0!</v>
          </cell>
        </row>
        <row r="100">
          <cell r="A100">
            <v>0</v>
          </cell>
          <cell r="B100">
            <v>0</v>
          </cell>
          <cell r="C100">
            <v>0</v>
          </cell>
          <cell r="D100">
            <v>0</v>
          </cell>
          <cell r="E100">
            <v>0</v>
          </cell>
          <cell r="F100">
            <v>0</v>
          </cell>
          <cell r="G100">
            <v>0</v>
          </cell>
          <cell r="H100">
            <v>0</v>
          </cell>
          <cell r="I100">
            <v>0</v>
          </cell>
          <cell r="J100">
            <v>0</v>
          </cell>
          <cell r="K100">
            <v>0</v>
          </cell>
          <cell r="L100" t="e">
            <v>#DIV/0!</v>
          </cell>
        </row>
        <row r="101">
          <cell r="A101">
            <v>0</v>
          </cell>
          <cell r="B101">
            <v>0</v>
          </cell>
          <cell r="C101">
            <v>0</v>
          </cell>
          <cell r="D101">
            <v>0</v>
          </cell>
          <cell r="E101">
            <v>0</v>
          </cell>
          <cell r="F101">
            <v>0</v>
          </cell>
          <cell r="G101">
            <v>0</v>
          </cell>
          <cell r="H101">
            <v>0</v>
          </cell>
          <cell r="I101">
            <v>0</v>
          </cell>
          <cell r="J101">
            <v>0</v>
          </cell>
          <cell r="K101">
            <v>0</v>
          </cell>
          <cell r="L101" t="e">
            <v>#DIV/0!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9"/>
  <sheetViews>
    <sheetView zoomScalePageLayoutView="0" workbookViewId="0" topLeftCell="A1">
      <selection activeCell="E15" sqref="E15"/>
    </sheetView>
  </sheetViews>
  <sheetFormatPr defaultColWidth="9.140625" defaultRowHeight="12.75"/>
  <cols>
    <col min="1" max="1" width="9.140625" style="40" customWidth="1"/>
    <col min="2" max="16384" width="9.140625" style="36" customWidth="1"/>
  </cols>
  <sheetData>
    <row r="1" spans="1:2" ht="18">
      <c r="A1" s="34" t="s">
        <v>105</v>
      </c>
      <c r="B1" s="35" t="s">
        <v>106</v>
      </c>
    </row>
    <row r="3" spans="1:13" ht="15">
      <c r="A3" s="569" t="s">
        <v>107</v>
      </c>
      <c r="B3" s="570" t="s">
        <v>352</v>
      </c>
      <c r="C3" s="570"/>
      <c r="D3" s="571"/>
      <c r="E3" s="571"/>
      <c r="F3" s="571"/>
      <c r="G3" s="571"/>
      <c r="H3" s="572"/>
      <c r="I3" s="572"/>
      <c r="J3" s="572"/>
      <c r="K3" s="572"/>
      <c r="L3" s="572"/>
      <c r="M3" s="572"/>
    </row>
    <row r="4" spans="1:13" ht="15">
      <c r="A4" s="569" t="s">
        <v>108</v>
      </c>
      <c r="B4" s="570" t="s">
        <v>356</v>
      </c>
      <c r="C4" s="570"/>
      <c r="D4" s="571"/>
      <c r="E4" s="571"/>
      <c r="F4" s="571"/>
      <c r="G4" s="571"/>
      <c r="H4" s="573"/>
      <c r="I4" s="572"/>
      <c r="J4" s="572"/>
      <c r="K4" s="572"/>
      <c r="L4" s="572"/>
      <c r="M4" s="572"/>
    </row>
    <row r="5" spans="1:13" ht="15">
      <c r="A5" s="569" t="s">
        <v>109</v>
      </c>
      <c r="B5" s="570" t="s">
        <v>358</v>
      </c>
      <c r="C5" s="570"/>
      <c r="D5" s="571"/>
      <c r="E5" s="571"/>
      <c r="F5" s="571"/>
      <c r="G5" s="571"/>
      <c r="H5" s="572"/>
      <c r="I5" s="572"/>
      <c r="J5" s="572"/>
      <c r="K5" s="572"/>
      <c r="L5" s="572"/>
      <c r="M5" s="572"/>
    </row>
    <row r="6" spans="1:13" ht="15">
      <c r="A6" s="569" t="s">
        <v>110</v>
      </c>
      <c r="B6" s="570" t="s">
        <v>360</v>
      </c>
      <c r="C6" s="570"/>
      <c r="D6" s="571"/>
      <c r="E6" s="571"/>
      <c r="F6" s="571"/>
      <c r="G6" s="571"/>
      <c r="H6" s="572"/>
      <c r="I6" s="572"/>
      <c r="J6" s="572"/>
      <c r="K6" s="572"/>
      <c r="L6" s="572"/>
      <c r="M6" s="572"/>
    </row>
    <row r="7" spans="1:13" ht="13.5">
      <c r="A7" s="569" t="s">
        <v>125</v>
      </c>
      <c r="B7" s="570" t="s">
        <v>367</v>
      </c>
      <c r="C7" s="570"/>
      <c r="D7" s="572"/>
      <c r="E7" s="572"/>
      <c r="F7" s="572"/>
      <c r="G7" s="572"/>
      <c r="H7" s="572"/>
      <c r="I7" s="572"/>
      <c r="J7" s="572"/>
      <c r="K7" s="572"/>
      <c r="L7" s="572"/>
      <c r="M7" s="572"/>
    </row>
    <row r="8" spans="1:13" ht="13.5">
      <c r="A8" s="569" t="s">
        <v>126</v>
      </c>
      <c r="B8" s="574" t="s">
        <v>388</v>
      </c>
      <c r="C8" s="570"/>
      <c r="D8" s="572"/>
      <c r="E8" s="572"/>
      <c r="F8" s="572"/>
      <c r="G8" s="572"/>
      <c r="H8" s="572"/>
      <c r="I8" s="572"/>
      <c r="J8" s="572"/>
      <c r="K8" s="572"/>
      <c r="L8" s="572"/>
      <c r="M8" s="572"/>
    </row>
    <row r="9" spans="1:13" ht="13.5">
      <c r="A9" s="569" t="s">
        <v>127</v>
      </c>
      <c r="B9" s="570" t="s">
        <v>373</v>
      </c>
      <c r="C9" s="570"/>
      <c r="D9" s="572"/>
      <c r="E9" s="572"/>
      <c r="F9" s="572"/>
      <c r="G9" s="572"/>
      <c r="H9" s="572"/>
      <c r="I9" s="572"/>
      <c r="J9" s="572"/>
      <c r="K9" s="572"/>
      <c r="L9" s="572"/>
      <c r="M9" s="572"/>
    </row>
    <row r="10" spans="1:13" ht="13.5">
      <c r="A10" s="569" t="s">
        <v>128</v>
      </c>
      <c r="B10" s="570" t="s">
        <v>378</v>
      </c>
      <c r="C10" s="570"/>
      <c r="D10" s="572"/>
      <c r="E10" s="572"/>
      <c r="F10" s="572"/>
      <c r="G10" s="572"/>
      <c r="H10" s="572"/>
      <c r="I10" s="572"/>
      <c r="J10" s="572"/>
      <c r="K10" s="572"/>
      <c r="L10" s="572"/>
      <c r="M10" s="572"/>
    </row>
    <row r="11" spans="1:13" ht="13.5">
      <c r="A11" s="569" t="s">
        <v>129</v>
      </c>
      <c r="B11" s="570" t="s">
        <v>381</v>
      </c>
      <c r="C11" s="570"/>
      <c r="D11" s="572"/>
      <c r="E11" s="572"/>
      <c r="F11" s="572"/>
      <c r="G11" s="572"/>
      <c r="H11" s="572"/>
      <c r="I11" s="572"/>
      <c r="J11" s="572"/>
      <c r="K11" s="572"/>
      <c r="L11" s="572"/>
      <c r="M11" s="572"/>
    </row>
    <row r="12" spans="1:13" ht="13.5">
      <c r="A12" s="569" t="s">
        <v>130</v>
      </c>
      <c r="B12" s="570" t="s">
        <v>384</v>
      </c>
      <c r="C12" s="570"/>
      <c r="D12" s="572"/>
      <c r="E12" s="572"/>
      <c r="F12" s="572"/>
      <c r="G12" s="572"/>
      <c r="H12" s="572"/>
      <c r="I12" s="572"/>
      <c r="J12" s="572"/>
      <c r="K12" s="572"/>
      <c r="L12" s="572"/>
      <c r="M12" s="572"/>
    </row>
    <row r="13" spans="1:13" ht="13.5">
      <c r="A13" s="569" t="s">
        <v>131</v>
      </c>
      <c r="B13" s="570" t="s">
        <v>389</v>
      </c>
      <c r="C13" s="570"/>
      <c r="D13" s="572"/>
      <c r="E13" s="572"/>
      <c r="F13" s="572"/>
      <c r="G13" s="572"/>
      <c r="H13" s="572"/>
      <c r="I13" s="572"/>
      <c r="J13" s="572"/>
      <c r="K13" s="572"/>
      <c r="L13" s="572"/>
      <c r="M13" s="575"/>
    </row>
    <row r="14" spans="1:13" ht="13.5">
      <c r="A14" s="569"/>
      <c r="B14" s="570"/>
      <c r="C14" s="570"/>
      <c r="D14" s="570"/>
      <c r="E14" s="570"/>
      <c r="F14" s="570"/>
      <c r="G14" s="570"/>
      <c r="H14" s="570"/>
      <c r="I14" s="570"/>
      <c r="J14" s="572"/>
      <c r="K14" s="572"/>
      <c r="L14" s="572"/>
      <c r="M14" s="572"/>
    </row>
    <row r="15" spans="1:9" ht="13.5">
      <c r="A15" s="37"/>
      <c r="B15" s="38"/>
      <c r="C15" s="38"/>
      <c r="D15" s="38"/>
      <c r="E15" s="38"/>
      <c r="F15" s="38"/>
      <c r="G15" s="38"/>
      <c r="H15" s="38"/>
      <c r="I15" s="38"/>
    </row>
    <row r="16" spans="1:9" ht="13.5">
      <c r="A16" s="37"/>
      <c r="B16" s="38"/>
      <c r="C16" s="38"/>
      <c r="D16" s="38"/>
      <c r="E16" s="38"/>
      <c r="F16" s="38"/>
      <c r="G16" s="38"/>
      <c r="H16" s="38"/>
      <c r="I16" s="38"/>
    </row>
    <row r="17" spans="1:9" ht="13.5">
      <c r="A17" s="37"/>
      <c r="B17" s="38"/>
      <c r="C17" s="38"/>
      <c r="D17" s="38"/>
      <c r="E17" s="38"/>
      <c r="F17" s="38"/>
      <c r="G17" s="38"/>
      <c r="H17" s="38"/>
      <c r="I17" s="38"/>
    </row>
    <row r="18" spans="2:9" ht="13.5">
      <c r="B18" s="38"/>
      <c r="C18" s="38"/>
      <c r="D18" s="38"/>
      <c r="E18" s="38"/>
      <c r="F18" s="38"/>
      <c r="G18" s="38"/>
      <c r="H18" s="38"/>
      <c r="I18" s="38"/>
    </row>
    <row r="19" spans="2:9" ht="13.5">
      <c r="B19" s="38"/>
      <c r="C19" s="38"/>
      <c r="D19" s="38"/>
      <c r="E19" s="38"/>
      <c r="F19" s="38"/>
      <c r="G19" s="38"/>
      <c r="H19" s="38"/>
      <c r="I19" s="38"/>
    </row>
  </sheetData>
  <sheetProtection/>
  <printOptions/>
  <pageMargins left="0.1968503937007874" right="0.1968503937007874" top="0.984251968503937" bottom="0.984251968503937" header="0" footer="0"/>
  <pageSetup horizontalDpi="600" verticalDpi="600" orientation="portrait" paperSize="9" scale="85" r:id="rId1"/>
</worksheet>
</file>

<file path=xl/worksheets/sheet10.xml><?xml version="1.0" encoding="utf-8"?>
<worksheet xmlns="http://schemas.openxmlformats.org/spreadsheetml/2006/main" xmlns:r="http://schemas.openxmlformats.org/officeDocument/2006/relationships">
  <dimension ref="A1:IV472"/>
  <sheetViews>
    <sheetView zoomScalePageLayoutView="0" workbookViewId="0" topLeftCell="A1">
      <selection activeCell="A20" sqref="A1:V20"/>
    </sheetView>
  </sheetViews>
  <sheetFormatPr defaultColWidth="11.421875" defaultRowHeight="12.75"/>
  <cols>
    <col min="1" max="1" width="5.00390625" style="201" customWidth="1"/>
    <col min="2" max="2" width="3.7109375" style="201" bestFit="1" customWidth="1"/>
    <col min="3" max="3" width="4.28125" style="201" bestFit="1" customWidth="1"/>
    <col min="4" max="4" width="17.140625" style="201" customWidth="1"/>
    <col min="5" max="20" width="6.421875" style="201" customWidth="1"/>
    <col min="21" max="21" width="6.421875" style="375" customWidth="1"/>
    <col min="22" max="22" width="6.421875" style="201" customWidth="1"/>
    <col min="23" max="16384" width="11.421875" style="201" customWidth="1"/>
  </cols>
  <sheetData>
    <row r="1" spans="1:20" ht="16.5" customHeight="1">
      <c r="A1" s="614" t="s">
        <v>380</v>
      </c>
      <c r="B1" s="615"/>
      <c r="C1" s="615"/>
      <c r="D1" s="616"/>
      <c r="E1" s="616"/>
      <c r="F1" s="616"/>
      <c r="G1" s="616"/>
      <c r="H1" s="616"/>
      <c r="I1" s="616"/>
      <c r="J1" s="616"/>
      <c r="K1" s="616"/>
      <c r="L1" s="585"/>
      <c r="M1" s="620"/>
      <c r="N1" s="620"/>
      <c r="O1" s="620"/>
      <c r="P1" s="620"/>
      <c r="Q1" s="621"/>
      <c r="R1" s="621"/>
      <c r="S1" s="621"/>
      <c r="T1" s="621"/>
    </row>
    <row r="2" spans="1:18" ht="16.5" customHeight="1">
      <c r="A2" s="202"/>
      <c r="B2" s="202"/>
      <c r="C2" s="202"/>
      <c r="D2" s="202"/>
      <c r="E2" s="202"/>
      <c r="F2" s="202"/>
      <c r="G2" s="202"/>
      <c r="H2" s="202"/>
      <c r="I2" s="202"/>
      <c r="J2" s="202"/>
      <c r="K2" s="202"/>
      <c r="L2" s="202"/>
      <c r="M2" s="203"/>
      <c r="N2" s="203"/>
      <c r="O2" s="203"/>
      <c r="P2" s="203"/>
      <c r="Q2" s="203"/>
      <c r="R2" s="204"/>
    </row>
    <row r="3" spans="1:22" s="208" customFormat="1" ht="9.75" customHeight="1">
      <c r="A3" s="205"/>
      <c r="B3" s="205"/>
      <c r="C3" s="205"/>
      <c r="D3" s="205"/>
      <c r="E3" s="205"/>
      <c r="F3" s="205"/>
      <c r="G3" s="205"/>
      <c r="H3" s="205"/>
      <c r="I3" s="205"/>
      <c r="J3" s="205"/>
      <c r="K3" s="205"/>
      <c r="L3" s="205"/>
      <c r="M3" s="206"/>
      <c r="N3" s="206"/>
      <c r="O3" s="206"/>
      <c r="P3" s="206"/>
      <c r="Q3" s="205"/>
      <c r="R3" s="205"/>
      <c r="S3" s="207"/>
      <c r="T3" s="207"/>
      <c r="U3" s="376"/>
      <c r="V3" s="376"/>
    </row>
    <row r="4" spans="1:22" s="208" customFormat="1" ht="9" customHeight="1">
      <c r="A4" s="205"/>
      <c r="B4" s="205"/>
      <c r="C4" s="205"/>
      <c r="D4" s="205"/>
      <c r="E4" s="205"/>
      <c r="F4" s="205"/>
      <c r="G4" s="205"/>
      <c r="H4" s="205"/>
      <c r="I4" s="205"/>
      <c r="J4" s="205"/>
      <c r="K4" s="205"/>
      <c r="L4" s="205"/>
      <c r="M4" s="209"/>
      <c r="N4" s="209"/>
      <c r="O4" s="209"/>
      <c r="P4" s="209"/>
      <c r="Q4" s="210"/>
      <c r="R4" s="210"/>
      <c r="S4" s="210"/>
      <c r="T4" s="210"/>
      <c r="U4" s="377"/>
      <c r="V4" s="377"/>
    </row>
    <row r="5" spans="1:22" s="208" customFormat="1" ht="12" customHeight="1">
      <c r="A5" s="211"/>
      <c r="B5" s="211"/>
      <c r="C5" s="211"/>
      <c r="D5" s="211"/>
      <c r="E5" s="212">
        <v>2002</v>
      </c>
      <c r="F5" s="212">
        <v>2003</v>
      </c>
      <c r="G5" s="212">
        <v>2004</v>
      </c>
      <c r="H5" s="212">
        <v>2005</v>
      </c>
      <c r="I5" s="212">
        <v>2006</v>
      </c>
      <c r="J5" s="212">
        <v>2007</v>
      </c>
      <c r="K5" s="212">
        <v>2008</v>
      </c>
      <c r="L5" s="212">
        <v>2009</v>
      </c>
      <c r="M5" s="212">
        <v>2010</v>
      </c>
      <c r="N5" s="212">
        <v>2011</v>
      </c>
      <c r="O5" s="212">
        <v>2012</v>
      </c>
      <c r="P5" s="212">
        <v>2013</v>
      </c>
      <c r="Q5" s="212">
        <v>2014</v>
      </c>
      <c r="R5" s="212">
        <v>2015</v>
      </c>
      <c r="S5" s="212">
        <v>2016</v>
      </c>
      <c r="T5" s="212">
        <v>2017</v>
      </c>
      <c r="U5" s="378">
        <v>2018</v>
      </c>
      <c r="V5" s="378">
        <v>2019</v>
      </c>
    </row>
    <row r="6" spans="1:22" s="208" customFormat="1" ht="3.75" customHeight="1">
      <c r="A6" s="200"/>
      <c r="B6" s="200"/>
      <c r="C6" s="200"/>
      <c r="D6" s="200"/>
      <c r="E6" s="200"/>
      <c r="F6" s="200"/>
      <c r="G6" s="200"/>
      <c r="H6" s="200"/>
      <c r="I6" s="200"/>
      <c r="J6" s="200"/>
      <c r="K6" s="200"/>
      <c r="L6" s="200"/>
      <c r="M6" s="200"/>
      <c r="N6" s="200"/>
      <c r="O6" s="200"/>
      <c r="P6" s="200"/>
      <c r="Q6" s="200"/>
      <c r="R6" s="200"/>
      <c r="S6" s="200"/>
      <c r="T6" s="200"/>
      <c r="U6" s="379"/>
      <c r="V6" s="379"/>
    </row>
    <row r="7" spans="1:22" s="208" customFormat="1" ht="12" customHeight="1">
      <c r="A7" s="213" t="s">
        <v>249</v>
      </c>
      <c r="B7" s="213"/>
      <c r="C7" s="213"/>
      <c r="D7" s="213"/>
      <c r="E7" s="214">
        <v>290</v>
      </c>
      <c r="F7" s="214">
        <v>297</v>
      </c>
      <c r="G7" s="214">
        <v>314</v>
      </c>
      <c r="H7" s="214">
        <v>328</v>
      </c>
      <c r="I7" s="214">
        <v>330</v>
      </c>
      <c r="J7" s="214">
        <v>335</v>
      </c>
      <c r="K7" s="214">
        <v>340</v>
      </c>
      <c r="L7" s="214">
        <v>368</v>
      </c>
      <c r="M7" s="214">
        <v>389</v>
      </c>
      <c r="N7" s="214">
        <v>414</v>
      </c>
      <c r="O7" s="214">
        <v>439</v>
      </c>
      <c r="P7" s="214">
        <v>455</v>
      </c>
      <c r="Q7" s="214">
        <v>489</v>
      </c>
      <c r="R7" s="215">
        <v>495</v>
      </c>
      <c r="S7" s="215">
        <v>510</v>
      </c>
      <c r="T7" s="215">
        <v>516</v>
      </c>
      <c r="U7" s="563">
        <v>518</v>
      </c>
      <c r="V7" s="563">
        <v>523</v>
      </c>
    </row>
    <row r="8" spans="1:22" s="208" customFormat="1" ht="11.25">
      <c r="A8" s="200" t="s">
        <v>250</v>
      </c>
      <c r="B8" s="200"/>
      <c r="C8" s="200"/>
      <c r="D8" s="200"/>
      <c r="E8" s="216">
        <v>275</v>
      </c>
      <c r="F8" s="216">
        <v>279</v>
      </c>
      <c r="G8" s="216">
        <v>301</v>
      </c>
      <c r="H8" s="216">
        <v>320</v>
      </c>
      <c r="I8" s="216">
        <v>326</v>
      </c>
      <c r="J8" s="216">
        <v>330</v>
      </c>
      <c r="K8" s="216">
        <v>336</v>
      </c>
      <c r="L8" s="216">
        <v>363</v>
      </c>
      <c r="M8" s="216">
        <v>378</v>
      </c>
      <c r="N8" s="216">
        <v>368</v>
      </c>
      <c r="O8" s="216">
        <v>411</v>
      </c>
      <c r="P8" s="216">
        <v>430</v>
      </c>
      <c r="Q8" s="216">
        <v>475</v>
      </c>
      <c r="R8" s="216">
        <v>474</v>
      </c>
      <c r="S8" s="216">
        <v>493</v>
      </c>
      <c r="T8" s="216"/>
      <c r="U8" s="564">
        <v>509</v>
      </c>
      <c r="V8" s="564">
        <v>509</v>
      </c>
    </row>
    <row r="9" spans="1:22" s="218" customFormat="1" ht="12.75" customHeight="1">
      <c r="A9" s="213" t="s">
        <v>251</v>
      </c>
      <c r="B9" s="213"/>
      <c r="C9" s="213"/>
      <c r="D9" s="213"/>
      <c r="E9" s="217">
        <v>1606.844</v>
      </c>
      <c r="F9" s="217">
        <v>1958.8</v>
      </c>
      <c r="G9" s="217">
        <v>1970.7</v>
      </c>
      <c r="H9" s="217">
        <v>1857.1</v>
      </c>
      <c r="I9" s="217">
        <v>1879.48</v>
      </c>
      <c r="J9" s="217">
        <v>1805.5</v>
      </c>
      <c r="K9" s="217">
        <v>1816.9</v>
      </c>
      <c r="L9" s="217">
        <v>1850.7</v>
      </c>
      <c r="M9" s="217">
        <v>1934.8</v>
      </c>
      <c r="N9" s="217">
        <v>1917.1</v>
      </c>
      <c r="O9" s="217">
        <v>1771.6</v>
      </c>
      <c r="P9" s="217">
        <v>1788.2</v>
      </c>
      <c r="Q9" s="217">
        <v>1723.5</v>
      </c>
      <c r="R9" s="214">
        <v>1704</v>
      </c>
      <c r="S9" s="214">
        <v>1713</v>
      </c>
      <c r="T9" s="214">
        <v>1742</v>
      </c>
      <c r="U9" s="563">
        <v>1891</v>
      </c>
      <c r="V9" s="563">
        <v>1784.5</v>
      </c>
    </row>
    <row r="10" spans="1:22" s="218" customFormat="1" ht="12.75" customHeight="1">
      <c r="A10" s="219" t="s">
        <v>252</v>
      </c>
      <c r="B10" s="219"/>
      <c r="C10" s="219"/>
      <c r="D10" s="219"/>
      <c r="E10" s="220">
        <v>586.5</v>
      </c>
      <c r="F10" s="220">
        <v>714.96</v>
      </c>
      <c r="G10" s="220">
        <v>719.81</v>
      </c>
      <c r="H10" s="220">
        <v>675.64</v>
      </c>
      <c r="I10" s="220">
        <v>686.01</v>
      </c>
      <c r="J10" s="220">
        <v>660.65</v>
      </c>
      <c r="K10" s="220">
        <v>664.3</v>
      </c>
      <c r="L10" s="220">
        <v>675.25</v>
      </c>
      <c r="M10" s="220">
        <v>706.2</v>
      </c>
      <c r="N10" s="220">
        <v>699.73</v>
      </c>
      <c r="O10" s="220">
        <v>648.41</v>
      </c>
      <c r="P10" s="220">
        <v>652.7</v>
      </c>
      <c r="Q10" s="220">
        <v>629.1</v>
      </c>
      <c r="R10" s="221">
        <v>622</v>
      </c>
      <c r="S10" s="221">
        <v>626.9</v>
      </c>
      <c r="T10" s="221">
        <v>635.8</v>
      </c>
      <c r="U10" s="562">
        <v>690</v>
      </c>
      <c r="V10" s="562">
        <v>651.2</v>
      </c>
    </row>
    <row r="11" spans="1:22" s="208" customFormat="1" ht="12.75" customHeight="1">
      <c r="A11" s="222" t="s">
        <v>253</v>
      </c>
      <c r="B11" s="222"/>
      <c r="C11" s="222"/>
      <c r="D11" s="222"/>
      <c r="E11" s="223"/>
      <c r="F11" s="223"/>
      <c r="G11" s="223"/>
      <c r="H11" s="223"/>
      <c r="I11" s="223"/>
      <c r="J11" s="223"/>
      <c r="K11" s="223"/>
      <c r="L11" s="223"/>
      <c r="M11" s="224"/>
      <c r="N11" s="224"/>
      <c r="O11" s="224"/>
      <c r="P11" s="224"/>
      <c r="Q11" s="224"/>
      <c r="R11" s="224"/>
      <c r="S11" s="224"/>
      <c r="T11" s="224"/>
      <c r="U11" s="561"/>
      <c r="V11" s="561"/>
    </row>
    <row r="12" spans="1:22" s="208" customFormat="1" ht="15" customHeight="1">
      <c r="A12" s="224"/>
      <c r="B12" s="224" t="s">
        <v>254</v>
      </c>
      <c r="C12" s="224"/>
      <c r="D12" s="224"/>
      <c r="E12" s="225">
        <v>89.3</v>
      </c>
      <c r="F12" s="225">
        <v>93.2</v>
      </c>
      <c r="G12" s="225">
        <v>87.7</v>
      </c>
      <c r="H12" s="225">
        <v>89</v>
      </c>
      <c r="I12" s="225">
        <v>92</v>
      </c>
      <c r="J12" s="225">
        <v>94</v>
      </c>
      <c r="K12" s="225">
        <v>94</v>
      </c>
      <c r="L12" s="225">
        <v>93</v>
      </c>
      <c r="M12" s="225">
        <v>94</v>
      </c>
      <c r="N12" s="225">
        <v>95</v>
      </c>
      <c r="O12" s="225">
        <v>93</v>
      </c>
      <c r="P12" s="225">
        <v>93</v>
      </c>
      <c r="Q12" s="225">
        <v>94</v>
      </c>
      <c r="R12" s="224">
        <v>94.7</v>
      </c>
      <c r="S12" s="225">
        <v>94</v>
      </c>
      <c r="T12" s="225">
        <v>94</v>
      </c>
      <c r="U12" s="560">
        <v>95.1</v>
      </c>
      <c r="V12" s="560">
        <v>95.4</v>
      </c>
    </row>
    <row r="13" spans="1:22" s="208" customFormat="1" ht="9.75" customHeight="1">
      <c r="A13" s="224"/>
      <c r="B13" s="226" t="s">
        <v>255</v>
      </c>
      <c r="C13" s="226"/>
      <c r="D13" s="226"/>
      <c r="E13" s="227">
        <v>91.9</v>
      </c>
      <c r="F13" s="227">
        <v>94.5</v>
      </c>
      <c r="G13" s="227">
        <v>90.9</v>
      </c>
      <c r="H13" s="227">
        <v>91</v>
      </c>
      <c r="I13" s="227">
        <v>95</v>
      </c>
      <c r="J13" s="227">
        <v>95</v>
      </c>
      <c r="K13" s="227">
        <v>96</v>
      </c>
      <c r="L13" s="227">
        <v>95</v>
      </c>
      <c r="M13" s="227">
        <v>94</v>
      </c>
      <c r="N13" s="227">
        <v>95</v>
      </c>
      <c r="O13" s="227">
        <v>96</v>
      </c>
      <c r="P13" s="227">
        <v>94</v>
      </c>
      <c r="Q13" s="227">
        <v>95.1</v>
      </c>
      <c r="R13" s="226">
        <v>95.4</v>
      </c>
      <c r="S13" s="227">
        <v>96</v>
      </c>
      <c r="T13" s="227">
        <v>96.03</v>
      </c>
      <c r="U13" s="559">
        <v>95.9</v>
      </c>
      <c r="V13" s="559">
        <v>96.3</v>
      </c>
    </row>
    <row r="14" spans="1:22" s="208" customFormat="1" ht="15.75" customHeight="1">
      <c r="A14" s="224"/>
      <c r="B14" s="224" t="s">
        <v>256</v>
      </c>
      <c r="C14" s="224"/>
      <c r="D14" s="224"/>
      <c r="E14" s="225">
        <v>0</v>
      </c>
      <c r="F14" s="225">
        <v>0</v>
      </c>
      <c r="G14" s="225">
        <v>0</v>
      </c>
      <c r="H14" s="225">
        <v>0</v>
      </c>
      <c r="I14" s="225">
        <v>86</v>
      </c>
      <c r="J14" s="225">
        <v>90</v>
      </c>
      <c r="K14" s="225">
        <v>90</v>
      </c>
      <c r="L14" s="225">
        <v>90</v>
      </c>
      <c r="M14" s="225">
        <v>90</v>
      </c>
      <c r="N14" s="225">
        <v>91</v>
      </c>
      <c r="O14" s="225">
        <v>92</v>
      </c>
      <c r="P14" s="225">
        <v>91</v>
      </c>
      <c r="Q14" s="225">
        <v>92.7</v>
      </c>
      <c r="R14" s="228">
        <v>93.4</v>
      </c>
      <c r="S14" s="229">
        <v>94</v>
      </c>
      <c r="T14" s="229">
        <v>94.3</v>
      </c>
      <c r="U14" s="558">
        <v>92.7</v>
      </c>
      <c r="V14" s="558">
        <v>93.2</v>
      </c>
    </row>
    <row r="15" spans="1:22" s="208" customFormat="1" ht="3.75" customHeight="1">
      <c r="A15" s="202"/>
      <c r="B15" s="202"/>
      <c r="C15" s="202"/>
      <c r="D15" s="202"/>
      <c r="E15" s="202"/>
      <c r="F15" s="202"/>
      <c r="G15" s="202"/>
      <c r="H15" s="202"/>
      <c r="I15" s="202"/>
      <c r="J15" s="202"/>
      <c r="K15" s="202"/>
      <c r="L15" s="202"/>
      <c r="M15" s="202"/>
      <c r="N15" s="202"/>
      <c r="O15" s="202"/>
      <c r="P15" s="202"/>
      <c r="Q15" s="202"/>
      <c r="R15" s="200"/>
      <c r="S15" s="202"/>
      <c r="T15" s="202"/>
      <c r="U15" s="380"/>
      <c r="V15" s="380"/>
    </row>
    <row r="16" spans="1:21" s="231" customFormat="1" ht="5.25" customHeight="1">
      <c r="A16" s="200"/>
      <c r="B16" s="200"/>
      <c r="C16" s="200"/>
      <c r="D16" s="200"/>
      <c r="E16" s="200"/>
      <c r="F16" s="200"/>
      <c r="G16" s="200"/>
      <c r="H16" s="200"/>
      <c r="I16" s="200"/>
      <c r="J16" s="200"/>
      <c r="K16" s="200"/>
      <c r="L16" s="200"/>
      <c r="M16" s="200"/>
      <c r="N16" s="200"/>
      <c r="O16" s="200"/>
      <c r="P16" s="200"/>
      <c r="Q16" s="200"/>
      <c r="R16" s="230"/>
      <c r="U16" s="381"/>
    </row>
    <row r="17" spans="1:21" s="231" customFormat="1" ht="12">
      <c r="A17" s="232" t="s">
        <v>0</v>
      </c>
      <c r="B17" s="232" t="s">
        <v>246</v>
      </c>
      <c r="C17" s="200"/>
      <c r="D17" s="200"/>
      <c r="E17" s="200"/>
      <c r="F17" s="200"/>
      <c r="G17" s="200"/>
      <c r="H17" s="200"/>
      <c r="I17" s="200"/>
      <c r="J17" s="200"/>
      <c r="K17" s="200"/>
      <c r="L17" s="200"/>
      <c r="M17" s="200"/>
      <c r="N17" s="200"/>
      <c r="O17" s="200"/>
      <c r="P17" s="200"/>
      <c r="Q17" s="200"/>
      <c r="R17" s="200"/>
      <c r="U17" s="381"/>
    </row>
    <row r="18" spans="1:21" s="208" customFormat="1" ht="11.25">
      <c r="A18" s="200" t="s">
        <v>5</v>
      </c>
      <c r="B18" s="200" t="s">
        <v>257</v>
      </c>
      <c r="C18" s="200"/>
      <c r="D18" s="200"/>
      <c r="E18" s="200"/>
      <c r="F18" s="200"/>
      <c r="G18" s="200"/>
      <c r="H18" s="200"/>
      <c r="I18" s="200"/>
      <c r="J18" s="200"/>
      <c r="K18" s="200"/>
      <c r="L18" s="200"/>
      <c r="M18" s="200"/>
      <c r="N18" s="200"/>
      <c r="O18" s="200"/>
      <c r="P18" s="200"/>
      <c r="Q18" s="200"/>
      <c r="R18" s="200"/>
      <c r="U18" s="382"/>
    </row>
    <row r="19" s="208" customFormat="1" ht="12" customHeight="1">
      <c r="U19" s="382"/>
    </row>
    <row r="20" spans="1:256" s="436" customFormat="1" ht="19.5" customHeight="1">
      <c r="A20" s="715" t="s">
        <v>379</v>
      </c>
      <c r="B20" s="715"/>
      <c r="C20" s="715"/>
      <c r="D20" s="715"/>
      <c r="E20" s="715"/>
      <c r="F20" s="715"/>
      <c r="G20" s="715"/>
      <c r="H20" s="715"/>
      <c r="I20" s="715"/>
      <c r="J20" s="715"/>
      <c r="K20" s="715"/>
      <c r="L20" s="715"/>
      <c r="M20" s="715"/>
      <c r="N20" s="715"/>
      <c r="O20" s="715"/>
      <c r="P20" s="715"/>
      <c r="Q20" s="715"/>
      <c r="R20" s="715"/>
      <c r="S20" s="715"/>
      <c r="T20" s="208"/>
      <c r="U20" s="382"/>
      <c r="V20" s="208"/>
      <c r="W20" s="208"/>
      <c r="X20" s="208"/>
      <c r="Y20" s="208"/>
      <c r="Z20" s="208"/>
      <c r="AA20" s="208"/>
      <c r="AB20" s="208"/>
      <c r="AC20" s="208"/>
      <c r="AD20" s="208"/>
      <c r="AE20" s="208"/>
      <c r="AF20" s="208"/>
      <c r="AG20" s="208"/>
      <c r="AH20" s="208"/>
      <c r="AI20" s="208"/>
      <c r="AJ20" s="208"/>
      <c r="AK20" s="208"/>
      <c r="AL20" s="208"/>
      <c r="AM20" s="208"/>
      <c r="AN20" s="208"/>
      <c r="AO20" s="208"/>
      <c r="AP20" s="208"/>
      <c r="AQ20" s="208"/>
      <c r="AR20" s="208"/>
      <c r="AS20" s="208"/>
      <c r="AT20" s="208"/>
      <c r="AU20" s="208"/>
      <c r="AV20" s="208"/>
      <c r="AW20" s="208"/>
      <c r="AX20" s="208"/>
      <c r="AY20" s="208"/>
      <c r="AZ20" s="208"/>
      <c r="BA20" s="208"/>
      <c r="BB20" s="208"/>
      <c r="BC20" s="208"/>
      <c r="BD20" s="208"/>
      <c r="BE20" s="208"/>
      <c r="BF20" s="208"/>
      <c r="BG20" s="208"/>
      <c r="BH20" s="208"/>
      <c r="BI20" s="208"/>
      <c r="BJ20" s="208"/>
      <c r="BK20" s="208"/>
      <c r="BL20" s="208"/>
      <c r="BM20" s="208"/>
      <c r="BN20" s="208"/>
      <c r="BO20" s="208"/>
      <c r="BP20" s="208"/>
      <c r="BQ20" s="208"/>
      <c r="BR20" s="208"/>
      <c r="BS20" s="208"/>
      <c r="BT20" s="208"/>
      <c r="BU20" s="208"/>
      <c r="BV20" s="208"/>
      <c r="BW20" s="208"/>
      <c r="BX20" s="208"/>
      <c r="BY20" s="208"/>
      <c r="BZ20" s="208"/>
      <c r="CA20" s="208"/>
      <c r="CB20" s="208"/>
      <c r="CC20" s="208"/>
      <c r="CD20" s="208"/>
      <c r="CE20" s="208"/>
      <c r="CF20" s="208"/>
      <c r="CG20" s="208"/>
      <c r="CH20" s="208"/>
      <c r="CI20" s="208"/>
      <c r="CJ20" s="208"/>
      <c r="CK20" s="208"/>
      <c r="CL20" s="208"/>
      <c r="CM20" s="208"/>
      <c r="CN20" s="208"/>
      <c r="CO20" s="208"/>
      <c r="CP20" s="208"/>
      <c r="CQ20" s="208"/>
      <c r="CR20" s="208"/>
      <c r="CS20" s="208"/>
      <c r="CT20" s="208"/>
      <c r="CU20" s="208"/>
      <c r="CV20" s="208"/>
      <c r="CW20" s="208"/>
      <c r="CX20" s="208"/>
      <c r="CY20" s="208"/>
      <c r="CZ20" s="208"/>
      <c r="DA20" s="208"/>
      <c r="DB20" s="208"/>
      <c r="DC20" s="208"/>
      <c r="DD20" s="208"/>
      <c r="DE20" s="208"/>
      <c r="DF20" s="208"/>
      <c r="DG20" s="208"/>
      <c r="DH20" s="208"/>
      <c r="DI20" s="208"/>
      <c r="DJ20" s="208"/>
      <c r="DK20" s="208"/>
      <c r="DL20" s="208"/>
      <c r="DM20" s="208"/>
      <c r="DN20" s="208"/>
      <c r="DO20" s="208"/>
      <c r="DP20" s="208"/>
      <c r="DQ20" s="208"/>
      <c r="DR20" s="208"/>
      <c r="DS20" s="208"/>
      <c r="DT20" s="208"/>
      <c r="DU20" s="208"/>
      <c r="DV20" s="208"/>
      <c r="DW20" s="208"/>
      <c r="DX20" s="208"/>
      <c r="DY20" s="208"/>
      <c r="DZ20" s="208"/>
      <c r="EA20" s="208"/>
      <c r="EB20" s="208"/>
      <c r="EC20" s="208"/>
      <c r="ED20" s="208"/>
      <c r="EE20" s="208"/>
      <c r="EF20" s="208"/>
      <c r="EG20" s="208"/>
      <c r="EH20" s="208"/>
      <c r="EI20" s="208"/>
      <c r="EJ20" s="208"/>
      <c r="EK20" s="208"/>
      <c r="EL20" s="208"/>
      <c r="EM20" s="208"/>
      <c r="EN20" s="208"/>
      <c r="EO20" s="208"/>
      <c r="EP20" s="208"/>
      <c r="EQ20" s="208"/>
      <c r="ER20" s="208"/>
      <c r="ES20" s="208"/>
      <c r="ET20" s="208"/>
      <c r="EU20" s="208"/>
      <c r="EV20" s="208"/>
      <c r="EW20" s="208"/>
      <c r="EX20" s="208"/>
      <c r="EY20" s="208"/>
      <c r="EZ20" s="208"/>
      <c r="FA20" s="208"/>
      <c r="FB20" s="208"/>
      <c r="FC20" s="208"/>
      <c r="FD20" s="208"/>
      <c r="FE20" s="208"/>
      <c r="FF20" s="208"/>
      <c r="FG20" s="208"/>
      <c r="FH20" s="208"/>
      <c r="FI20" s="208"/>
      <c r="FJ20" s="208"/>
      <c r="FK20" s="208"/>
      <c r="FL20" s="208"/>
      <c r="FM20" s="208"/>
      <c r="FN20" s="208"/>
      <c r="FO20" s="208"/>
      <c r="FP20" s="208"/>
      <c r="FQ20" s="208"/>
      <c r="FR20" s="208"/>
      <c r="FS20" s="208"/>
      <c r="FT20" s="208"/>
      <c r="FU20" s="208"/>
      <c r="FV20" s="208"/>
      <c r="FW20" s="208"/>
      <c r="FX20" s="208"/>
      <c r="FY20" s="208"/>
      <c r="FZ20" s="208"/>
      <c r="GA20" s="208"/>
      <c r="GB20" s="208"/>
      <c r="GC20" s="208"/>
      <c r="GD20" s="208"/>
      <c r="GE20" s="208"/>
      <c r="GF20" s="208"/>
      <c r="GG20" s="208"/>
      <c r="GH20" s="208"/>
      <c r="GI20" s="208"/>
      <c r="GJ20" s="208"/>
      <c r="GK20" s="208"/>
      <c r="GL20" s="208"/>
      <c r="GM20" s="208"/>
      <c r="GN20" s="208"/>
      <c r="GO20" s="208"/>
      <c r="GP20" s="208"/>
      <c r="GQ20" s="208"/>
      <c r="GR20" s="208"/>
      <c r="GS20" s="208"/>
      <c r="GT20" s="208"/>
      <c r="GU20" s="208"/>
      <c r="GV20" s="208"/>
      <c r="GW20" s="208"/>
      <c r="GX20" s="208"/>
      <c r="GY20" s="208"/>
      <c r="GZ20" s="208"/>
      <c r="HA20" s="208"/>
      <c r="HB20" s="208"/>
      <c r="HC20" s="208"/>
      <c r="HD20" s="208"/>
      <c r="HE20" s="208"/>
      <c r="HF20" s="208"/>
      <c r="HG20" s="208"/>
      <c r="HH20" s="208"/>
      <c r="HI20" s="208"/>
      <c r="HJ20" s="208"/>
      <c r="HK20" s="208"/>
      <c r="HL20" s="208"/>
      <c r="HM20" s="208"/>
      <c r="HN20" s="208"/>
      <c r="HO20" s="208"/>
      <c r="HP20" s="208"/>
      <c r="HQ20" s="208"/>
      <c r="HR20" s="208"/>
      <c r="HS20" s="208"/>
      <c r="HT20" s="208"/>
      <c r="HU20" s="208"/>
      <c r="HV20" s="208"/>
      <c r="HW20" s="208"/>
      <c r="HX20" s="208"/>
      <c r="HY20" s="208"/>
      <c r="HZ20" s="208"/>
      <c r="IA20" s="208"/>
      <c r="IB20" s="208"/>
      <c r="IC20" s="208"/>
      <c r="ID20" s="208"/>
      <c r="IE20" s="208"/>
      <c r="IF20" s="208"/>
      <c r="IG20" s="208"/>
      <c r="IH20" s="208"/>
      <c r="II20" s="208"/>
      <c r="IJ20" s="208"/>
      <c r="IK20" s="208"/>
      <c r="IL20" s="208"/>
      <c r="IM20" s="208"/>
      <c r="IN20" s="208"/>
      <c r="IO20" s="208"/>
      <c r="IP20" s="208"/>
      <c r="IQ20" s="208"/>
      <c r="IR20" s="208"/>
      <c r="IS20" s="208"/>
      <c r="IT20" s="208"/>
      <c r="IU20" s="208"/>
      <c r="IV20" s="208"/>
    </row>
    <row r="21" spans="1:256" s="208" customFormat="1" ht="9">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208" customFormat="1" ht="9">
      <c r="U22" s="382"/>
    </row>
    <row r="23" s="208" customFormat="1" ht="9">
      <c r="U23" s="382"/>
    </row>
    <row r="24" s="208" customFormat="1" ht="9">
      <c r="U24" s="382"/>
    </row>
    <row r="25" s="208" customFormat="1" ht="9">
      <c r="U25" s="382"/>
    </row>
    <row r="26" s="208" customFormat="1" ht="9">
      <c r="U26" s="382"/>
    </row>
    <row r="27" s="208" customFormat="1" ht="9">
      <c r="U27" s="382"/>
    </row>
    <row r="28" s="208" customFormat="1" ht="9">
      <c r="U28" s="382"/>
    </row>
    <row r="29" s="208" customFormat="1" ht="9">
      <c r="U29" s="382"/>
    </row>
    <row r="30" s="208" customFormat="1" ht="9">
      <c r="U30" s="382"/>
    </row>
    <row r="31" s="208" customFormat="1" ht="9">
      <c r="U31" s="382"/>
    </row>
    <row r="32" s="208" customFormat="1" ht="9">
      <c r="U32" s="382"/>
    </row>
    <row r="33" s="208" customFormat="1" ht="9">
      <c r="U33" s="382"/>
    </row>
    <row r="34" s="208" customFormat="1" ht="9">
      <c r="U34" s="382"/>
    </row>
    <row r="35" s="208" customFormat="1" ht="9">
      <c r="U35" s="382"/>
    </row>
    <row r="36" s="208" customFormat="1" ht="9">
      <c r="U36" s="382"/>
    </row>
    <row r="37" s="208" customFormat="1" ht="9">
      <c r="U37" s="382"/>
    </row>
    <row r="38" s="208" customFormat="1" ht="9">
      <c r="U38" s="382"/>
    </row>
    <row r="39" s="208" customFormat="1" ht="9">
      <c r="U39" s="382"/>
    </row>
    <row r="40" s="208" customFormat="1" ht="9">
      <c r="U40" s="382"/>
    </row>
    <row r="41" s="208" customFormat="1" ht="9">
      <c r="U41" s="382"/>
    </row>
    <row r="42" s="208" customFormat="1" ht="9">
      <c r="U42" s="382"/>
    </row>
    <row r="43" s="208" customFormat="1" ht="9">
      <c r="U43" s="382"/>
    </row>
    <row r="44" s="208" customFormat="1" ht="9">
      <c r="U44" s="382"/>
    </row>
    <row r="45" s="208" customFormat="1" ht="9">
      <c r="U45" s="382"/>
    </row>
    <row r="46" s="208" customFormat="1" ht="9">
      <c r="U46" s="382"/>
    </row>
    <row r="47" s="208" customFormat="1" ht="9">
      <c r="U47" s="382"/>
    </row>
    <row r="48" s="208" customFormat="1" ht="9">
      <c r="U48" s="382"/>
    </row>
    <row r="49" s="208" customFormat="1" ht="9">
      <c r="U49" s="382"/>
    </row>
    <row r="50" s="208" customFormat="1" ht="9">
      <c r="U50" s="382"/>
    </row>
    <row r="51" s="208" customFormat="1" ht="9">
      <c r="U51" s="382"/>
    </row>
    <row r="52" s="208" customFormat="1" ht="9">
      <c r="U52" s="382"/>
    </row>
    <row r="53" s="208" customFormat="1" ht="9">
      <c r="U53" s="382"/>
    </row>
    <row r="54" s="208" customFormat="1" ht="9">
      <c r="U54" s="382"/>
    </row>
    <row r="55" s="208" customFormat="1" ht="9">
      <c r="U55" s="382"/>
    </row>
    <row r="56" s="208" customFormat="1" ht="9">
      <c r="U56" s="382"/>
    </row>
    <row r="57" s="208" customFormat="1" ht="9">
      <c r="U57" s="382"/>
    </row>
    <row r="58" s="208" customFormat="1" ht="9">
      <c r="U58" s="382"/>
    </row>
    <row r="59" s="208" customFormat="1" ht="9">
      <c r="U59" s="382"/>
    </row>
    <row r="60" s="208" customFormat="1" ht="9">
      <c r="U60" s="382"/>
    </row>
    <row r="61" s="208" customFormat="1" ht="9">
      <c r="U61" s="382"/>
    </row>
    <row r="62" s="208" customFormat="1" ht="9">
      <c r="U62" s="382"/>
    </row>
    <row r="63" s="208" customFormat="1" ht="9">
      <c r="U63" s="382"/>
    </row>
    <row r="64" s="208" customFormat="1" ht="9">
      <c r="U64" s="382"/>
    </row>
    <row r="65" s="208" customFormat="1" ht="9">
      <c r="U65" s="382"/>
    </row>
    <row r="66" s="208" customFormat="1" ht="9">
      <c r="U66" s="382"/>
    </row>
    <row r="67" s="208" customFormat="1" ht="9">
      <c r="U67" s="382"/>
    </row>
    <row r="68" s="208" customFormat="1" ht="9">
      <c r="U68" s="382"/>
    </row>
    <row r="69" s="208" customFormat="1" ht="9">
      <c r="U69" s="382"/>
    </row>
    <row r="70" s="208" customFormat="1" ht="9">
      <c r="U70" s="382"/>
    </row>
    <row r="71" s="208" customFormat="1" ht="9">
      <c r="U71" s="382"/>
    </row>
    <row r="72" s="208" customFormat="1" ht="9">
      <c r="U72" s="382"/>
    </row>
    <row r="73" s="208" customFormat="1" ht="9">
      <c r="U73" s="382"/>
    </row>
    <row r="74" s="208" customFormat="1" ht="9">
      <c r="U74" s="382"/>
    </row>
    <row r="75" s="208" customFormat="1" ht="9">
      <c r="U75" s="382"/>
    </row>
    <row r="76" s="208" customFormat="1" ht="9">
      <c r="U76" s="382"/>
    </row>
    <row r="77" s="208" customFormat="1" ht="9">
      <c r="U77" s="382"/>
    </row>
    <row r="78" s="208" customFormat="1" ht="9">
      <c r="U78" s="382"/>
    </row>
    <row r="79" s="208" customFormat="1" ht="9">
      <c r="U79" s="382"/>
    </row>
    <row r="80" s="208" customFormat="1" ht="9">
      <c r="U80" s="382"/>
    </row>
    <row r="81" s="208" customFormat="1" ht="9">
      <c r="U81" s="382"/>
    </row>
    <row r="82" s="208" customFormat="1" ht="9">
      <c r="U82" s="382"/>
    </row>
    <row r="83" s="208" customFormat="1" ht="9">
      <c r="U83" s="382"/>
    </row>
    <row r="84" s="208" customFormat="1" ht="9">
      <c r="U84" s="382"/>
    </row>
    <row r="85" s="208" customFormat="1" ht="9">
      <c r="U85" s="382"/>
    </row>
    <row r="86" s="208" customFormat="1" ht="9">
      <c r="U86" s="382"/>
    </row>
    <row r="87" s="208" customFormat="1" ht="9">
      <c r="U87" s="382"/>
    </row>
    <row r="88" s="208" customFormat="1" ht="9">
      <c r="U88" s="382"/>
    </row>
    <row r="89" s="208" customFormat="1" ht="9">
      <c r="U89" s="382"/>
    </row>
    <row r="90" s="208" customFormat="1" ht="9">
      <c r="U90" s="382"/>
    </row>
    <row r="91" s="208" customFormat="1" ht="9">
      <c r="U91" s="382"/>
    </row>
    <row r="92" s="208" customFormat="1" ht="9">
      <c r="U92" s="382"/>
    </row>
    <row r="93" s="208" customFormat="1" ht="9">
      <c r="U93" s="382"/>
    </row>
    <row r="94" s="208" customFormat="1" ht="9">
      <c r="U94" s="382"/>
    </row>
    <row r="95" s="208" customFormat="1" ht="9">
      <c r="U95" s="382"/>
    </row>
    <row r="96" s="208" customFormat="1" ht="9">
      <c r="U96" s="382"/>
    </row>
    <row r="97" s="208" customFormat="1" ht="9">
      <c r="U97" s="382"/>
    </row>
    <row r="98" s="208" customFormat="1" ht="9">
      <c r="U98" s="382"/>
    </row>
    <row r="99" s="208" customFormat="1" ht="9">
      <c r="U99" s="382"/>
    </row>
    <row r="100" s="208" customFormat="1" ht="9">
      <c r="U100" s="382"/>
    </row>
    <row r="101" s="208" customFormat="1" ht="9">
      <c r="U101" s="382"/>
    </row>
    <row r="102" s="208" customFormat="1" ht="9">
      <c r="U102" s="382"/>
    </row>
    <row r="103" s="208" customFormat="1" ht="9">
      <c r="U103" s="382"/>
    </row>
    <row r="104" s="208" customFormat="1" ht="9">
      <c r="U104" s="382"/>
    </row>
    <row r="105" s="208" customFormat="1" ht="9">
      <c r="U105" s="382"/>
    </row>
    <row r="106" s="208" customFormat="1" ht="9">
      <c r="U106" s="382"/>
    </row>
    <row r="107" s="208" customFormat="1" ht="9">
      <c r="U107" s="382"/>
    </row>
    <row r="108" s="208" customFormat="1" ht="9">
      <c r="U108" s="382"/>
    </row>
    <row r="109" s="208" customFormat="1" ht="9">
      <c r="U109" s="382"/>
    </row>
    <row r="110" s="208" customFormat="1" ht="9">
      <c r="U110" s="382"/>
    </row>
    <row r="111" s="208" customFormat="1" ht="9">
      <c r="U111" s="382"/>
    </row>
    <row r="112" s="208" customFormat="1" ht="9">
      <c r="U112" s="382"/>
    </row>
    <row r="113" s="208" customFormat="1" ht="9">
      <c r="U113" s="382"/>
    </row>
    <row r="114" s="208" customFormat="1" ht="9">
      <c r="U114" s="382"/>
    </row>
    <row r="115" s="208" customFormat="1" ht="9">
      <c r="U115" s="382"/>
    </row>
    <row r="116" s="208" customFormat="1" ht="9">
      <c r="U116" s="382"/>
    </row>
    <row r="117" s="208" customFormat="1" ht="9">
      <c r="U117" s="382"/>
    </row>
    <row r="118" s="208" customFormat="1" ht="9">
      <c r="U118" s="382"/>
    </row>
    <row r="119" s="208" customFormat="1" ht="9">
      <c r="U119" s="382"/>
    </row>
    <row r="120" s="208" customFormat="1" ht="9">
      <c r="U120" s="382"/>
    </row>
    <row r="121" s="208" customFormat="1" ht="9">
      <c r="U121" s="382"/>
    </row>
    <row r="122" s="208" customFormat="1" ht="9">
      <c r="U122" s="382"/>
    </row>
    <row r="123" s="208" customFormat="1" ht="9">
      <c r="U123" s="382"/>
    </row>
    <row r="124" s="208" customFormat="1" ht="9">
      <c r="U124" s="382"/>
    </row>
    <row r="125" s="208" customFormat="1" ht="9">
      <c r="U125" s="382"/>
    </row>
    <row r="126" s="208" customFormat="1" ht="9">
      <c r="U126" s="382"/>
    </row>
    <row r="127" s="208" customFormat="1" ht="9">
      <c r="U127" s="382"/>
    </row>
    <row r="128" s="208" customFormat="1" ht="9">
      <c r="U128" s="382"/>
    </row>
    <row r="129" s="208" customFormat="1" ht="9">
      <c r="U129" s="382"/>
    </row>
    <row r="130" s="208" customFormat="1" ht="9">
      <c r="U130" s="382"/>
    </row>
    <row r="131" s="208" customFormat="1" ht="9">
      <c r="U131" s="382"/>
    </row>
    <row r="132" s="208" customFormat="1" ht="9">
      <c r="U132" s="382"/>
    </row>
    <row r="133" s="208" customFormat="1" ht="9">
      <c r="U133" s="382"/>
    </row>
    <row r="134" s="208" customFormat="1" ht="9">
      <c r="U134" s="382"/>
    </row>
    <row r="135" s="208" customFormat="1" ht="9">
      <c r="U135" s="382"/>
    </row>
    <row r="136" s="208" customFormat="1" ht="9">
      <c r="U136" s="382"/>
    </row>
    <row r="137" s="208" customFormat="1" ht="9">
      <c r="U137" s="382"/>
    </row>
    <row r="138" s="208" customFormat="1" ht="9">
      <c r="U138" s="382"/>
    </row>
    <row r="139" s="208" customFormat="1" ht="9">
      <c r="U139" s="382"/>
    </row>
    <row r="140" s="208" customFormat="1" ht="9">
      <c r="U140" s="382"/>
    </row>
    <row r="141" s="208" customFormat="1" ht="9">
      <c r="U141" s="382"/>
    </row>
    <row r="142" s="208" customFormat="1" ht="9">
      <c r="U142" s="382"/>
    </row>
    <row r="143" s="208" customFormat="1" ht="9">
      <c r="U143" s="382"/>
    </row>
    <row r="144" s="208" customFormat="1" ht="9">
      <c r="U144" s="382"/>
    </row>
    <row r="145" s="208" customFormat="1" ht="9">
      <c r="U145" s="382"/>
    </row>
    <row r="146" s="208" customFormat="1" ht="9">
      <c r="U146" s="382"/>
    </row>
    <row r="147" s="208" customFormat="1" ht="9">
      <c r="U147" s="382"/>
    </row>
    <row r="148" s="208" customFormat="1" ht="9">
      <c r="U148" s="382"/>
    </row>
    <row r="149" s="208" customFormat="1" ht="9">
      <c r="U149" s="382"/>
    </row>
    <row r="150" s="208" customFormat="1" ht="9">
      <c r="U150" s="382"/>
    </row>
    <row r="151" s="208" customFormat="1" ht="9">
      <c r="U151" s="382"/>
    </row>
    <row r="152" s="208" customFormat="1" ht="9">
      <c r="U152" s="382"/>
    </row>
    <row r="153" s="208" customFormat="1" ht="9">
      <c r="U153" s="382"/>
    </row>
    <row r="154" s="208" customFormat="1" ht="9">
      <c r="U154" s="382"/>
    </row>
    <row r="155" s="208" customFormat="1" ht="9">
      <c r="U155" s="382"/>
    </row>
    <row r="156" s="208" customFormat="1" ht="9">
      <c r="U156" s="382"/>
    </row>
    <row r="157" s="208" customFormat="1" ht="9">
      <c r="U157" s="382"/>
    </row>
    <row r="158" s="208" customFormat="1" ht="9">
      <c r="U158" s="382"/>
    </row>
    <row r="159" s="208" customFormat="1" ht="9">
      <c r="U159" s="382"/>
    </row>
    <row r="160" s="208" customFormat="1" ht="9">
      <c r="U160" s="382"/>
    </row>
    <row r="161" s="208" customFormat="1" ht="9">
      <c r="U161" s="382"/>
    </row>
    <row r="162" s="208" customFormat="1" ht="9">
      <c r="U162" s="382"/>
    </row>
    <row r="163" s="208" customFormat="1" ht="9">
      <c r="U163" s="382"/>
    </row>
    <row r="164" s="208" customFormat="1" ht="9">
      <c r="U164" s="382"/>
    </row>
    <row r="165" s="208" customFormat="1" ht="9">
      <c r="U165" s="382"/>
    </row>
    <row r="166" s="208" customFormat="1" ht="9">
      <c r="U166" s="382"/>
    </row>
    <row r="167" s="208" customFormat="1" ht="9">
      <c r="U167" s="382"/>
    </row>
    <row r="168" s="208" customFormat="1" ht="9">
      <c r="U168" s="382"/>
    </row>
    <row r="169" s="208" customFormat="1" ht="9">
      <c r="U169" s="382"/>
    </row>
    <row r="170" s="208" customFormat="1" ht="9">
      <c r="U170" s="382"/>
    </row>
    <row r="171" s="208" customFormat="1" ht="9">
      <c r="U171" s="382"/>
    </row>
    <row r="172" s="208" customFormat="1" ht="9">
      <c r="U172" s="382"/>
    </row>
    <row r="173" s="208" customFormat="1" ht="9">
      <c r="U173" s="382"/>
    </row>
    <row r="174" s="208" customFormat="1" ht="9">
      <c r="U174" s="382"/>
    </row>
    <row r="175" s="208" customFormat="1" ht="9">
      <c r="U175" s="382"/>
    </row>
    <row r="176" s="208" customFormat="1" ht="9">
      <c r="U176" s="382"/>
    </row>
    <row r="177" s="208" customFormat="1" ht="9">
      <c r="U177" s="382"/>
    </row>
    <row r="178" s="208" customFormat="1" ht="9">
      <c r="U178" s="382"/>
    </row>
    <row r="179" s="208" customFormat="1" ht="9">
      <c r="U179" s="382"/>
    </row>
    <row r="180" s="208" customFormat="1" ht="9">
      <c r="U180" s="382"/>
    </row>
    <row r="181" s="208" customFormat="1" ht="9">
      <c r="U181" s="382"/>
    </row>
    <row r="182" s="208" customFormat="1" ht="9">
      <c r="U182" s="382"/>
    </row>
    <row r="183" s="208" customFormat="1" ht="9">
      <c r="U183" s="382"/>
    </row>
    <row r="184" s="208" customFormat="1" ht="9">
      <c r="U184" s="382"/>
    </row>
    <row r="185" s="208" customFormat="1" ht="9">
      <c r="U185" s="382"/>
    </row>
    <row r="186" s="208" customFormat="1" ht="9">
      <c r="U186" s="382"/>
    </row>
    <row r="187" s="208" customFormat="1" ht="9">
      <c r="U187" s="382"/>
    </row>
    <row r="188" s="208" customFormat="1" ht="9">
      <c r="U188" s="382"/>
    </row>
    <row r="189" s="208" customFormat="1" ht="9">
      <c r="U189" s="382"/>
    </row>
    <row r="190" s="208" customFormat="1" ht="9">
      <c r="U190" s="382"/>
    </row>
    <row r="191" s="208" customFormat="1" ht="9">
      <c r="U191" s="382"/>
    </row>
    <row r="192" s="208" customFormat="1" ht="9">
      <c r="U192" s="382"/>
    </row>
    <row r="193" s="208" customFormat="1" ht="9">
      <c r="U193" s="382"/>
    </row>
    <row r="194" s="208" customFormat="1" ht="9">
      <c r="U194" s="382"/>
    </row>
    <row r="195" s="208" customFormat="1" ht="9">
      <c r="U195" s="382"/>
    </row>
    <row r="196" s="208" customFormat="1" ht="9">
      <c r="U196" s="382"/>
    </row>
    <row r="197" s="208" customFormat="1" ht="9">
      <c r="U197" s="382"/>
    </row>
    <row r="198" s="208" customFormat="1" ht="9">
      <c r="U198" s="382"/>
    </row>
    <row r="199" s="208" customFormat="1" ht="9">
      <c r="U199" s="382"/>
    </row>
    <row r="200" s="208" customFormat="1" ht="9">
      <c r="U200" s="382"/>
    </row>
    <row r="201" s="208" customFormat="1" ht="9">
      <c r="U201" s="382"/>
    </row>
    <row r="202" s="208" customFormat="1" ht="9">
      <c r="U202" s="382"/>
    </row>
    <row r="203" s="208" customFormat="1" ht="9">
      <c r="U203" s="382"/>
    </row>
    <row r="204" s="208" customFormat="1" ht="9">
      <c r="U204" s="382"/>
    </row>
    <row r="205" s="208" customFormat="1" ht="9">
      <c r="U205" s="382"/>
    </row>
    <row r="206" s="208" customFormat="1" ht="9">
      <c r="U206" s="382"/>
    </row>
    <row r="207" s="208" customFormat="1" ht="9">
      <c r="U207" s="382"/>
    </row>
    <row r="208" s="208" customFormat="1" ht="9">
      <c r="U208" s="382"/>
    </row>
    <row r="209" s="208" customFormat="1" ht="9">
      <c r="U209" s="382"/>
    </row>
    <row r="210" s="208" customFormat="1" ht="9">
      <c r="U210" s="382"/>
    </row>
    <row r="211" s="208" customFormat="1" ht="9">
      <c r="U211" s="382"/>
    </row>
    <row r="212" s="208" customFormat="1" ht="9">
      <c r="U212" s="382"/>
    </row>
    <row r="213" s="208" customFormat="1" ht="9">
      <c r="U213" s="382"/>
    </row>
    <row r="214" s="208" customFormat="1" ht="9">
      <c r="U214" s="382"/>
    </row>
    <row r="215" s="208" customFormat="1" ht="9">
      <c r="U215" s="382"/>
    </row>
    <row r="216" s="208" customFormat="1" ht="9">
      <c r="U216" s="382"/>
    </row>
    <row r="217" s="208" customFormat="1" ht="9">
      <c r="U217" s="382"/>
    </row>
    <row r="218" s="208" customFormat="1" ht="9">
      <c r="U218" s="382"/>
    </row>
    <row r="219" s="208" customFormat="1" ht="9">
      <c r="U219" s="382"/>
    </row>
    <row r="220" s="208" customFormat="1" ht="9">
      <c r="U220" s="382"/>
    </row>
    <row r="221" s="208" customFormat="1" ht="9">
      <c r="U221" s="382"/>
    </row>
    <row r="222" s="208" customFormat="1" ht="9">
      <c r="U222" s="382"/>
    </row>
    <row r="223" s="208" customFormat="1" ht="9">
      <c r="U223" s="382"/>
    </row>
    <row r="224" s="208" customFormat="1" ht="9">
      <c r="U224" s="382"/>
    </row>
    <row r="225" s="208" customFormat="1" ht="9">
      <c r="U225" s="382"/>
    </row>
    <row r="226" s="208" customFormat="1" ht="9">
      <c r="U226" s="382"/>
    </row>
    <row r="227" s="208" customFormat="1" ht="9">
      <c r="U227" s="382"/>
    </row>
    <row r="228" s="208" customFormat="1" ht="9">
      <c r="U228" s="382"/>
    </row>
    <row r="229" s="208" customFormat="1" ht="9">
      <c r="U229" s="382"/>
    </row>
    <row r="230" s="208" customFormat="1" ht="9">
      <c r="U230" s="382"/>
    </row>
    <row r="231" s="208" customFormat="1" ht="9">
      <c r="U231" s="382"/>
    </row>
    <row r="232" s="208" customFormat="1" ht="9">
      <c r="U232" s="382"/>
    </row>
    <row r="233" s="208" customFormat="1" ht="9">
      <c r="U233" s="382"/>
    </row>
    <row r="234" s="208" customFormat="1" ht="9">
      <c r="U234" s="382"/>
    </row>
    <row r="235" s="208" customFormat="1" ht="9">
      <c r="U235" s="382"/>
    </row>
    <row r="236" s="208" customFormat="1" ht="9">
      <c r="U236" s="382"/>
    </row>
    <row r="237" s="208" customFormat="1" ht="9">
      <c r="U237" s="382"/>
    </row>
    <row r="238" s="208" customFormat="1" ht="9">
      <c r="U238" s="382"/>
    </row>
    <row r="239" s="208" customFormat="1" ht="9">
      <c r="U239" s="382"/>
    </row>
    <row r="240" s="208" customFormat="1" ht="9">
      <c r="U240" s="382"/>
    </row>
    <row r="241" s="208" customFormat="1" ht="9">
      <c r="U241" s="382"/>
    </row>
    <row r="242" s="208" customFormat="1" ht="9">
      <c r="U242" s="382"/>
    </row>
    <row r="243" s="208" customFormat="1" ht="9">
      <c r="U243" s="382"/>
    </row>
    <row r="244" s="208" customFormat="1" ht="9">
      <c r="U244" s="382"/>
    </row>
    <row r="245" s="208" customFormat="1" ht="9">
      <c r="U245" s="382"/>
    </row>
    <row r="246" s="208" customFormat="1" ht="9">
      <c r="U246" s="382"/>
    </row>
    <row r="247" s="208" customFormat="1" ht="9">
      <c r="U247" s="382"/>
    </row>
    <row r="248" s="208" customFormat="1" ht="9">
      <c r="U248" s="382"/>
    </row>
    <row r="249" s="208" customFormat="1" ht="9">
      <c r="U249" s="382"/>
    </row>
    <row r="250" s="208" customFormat="1" ht="9">
      <c r="U250" s="382"/>
    </row>
    <row r="251" s="208" customFormat="1" ht="9">
      <c r="U251" s="382"/>
    </row>
    <row r="252" s="208" customFormat="1" ht="9">
      <c r="U252" s="382"/>
    </row>
    <row r="253" s="208" customFormat="1" ht="9">
      <c r="U253" s="382"/>
    </row>
    <row r="254" s="208" customFormat="1" ht="9">
      <c r="U254" s="382"/>
    </row>
    <row r="255" s="208" customFormat="1" ht="9">
      <c r="U255" s="382"/>
    </row>
    <row r="256" s="208" customFormat="1" ht="9">
      <c r="U256" s="382"/>
    </row>
    <row r="257" s="208" customFormat="1" ht="9">
      <c r="U257" s="382"/>
    </row>
    <row r="258" s="208" customFormat="1" ht="9">
      <c r="U258" s="382"/>
    </row>
    <row r="259" s="208" customFormat="1" ht="9">
      <c r="U259" s="382"/>
    </row>
    <row r="260" s="208" customFormat="1" ht="9">
      <c r="U260" s="382"/>
    </row>
    <row r="261" s="208" customFormat="1" ht="9">
      <c r="U261" s="382"/>
    </row>
    <row r="262" s="208" customFormat="1" ht="9">
      <c r="U262" s="382"/>
    </row>
    <row r="263" s="208" customFormat="1" ht="9">
      <c r="U263" s="382"/>
    </row>
    <row r="264" s="208" customFormat="1" ht="9">
      <c r="U264" s="382"/>
    </row>
    <row r="265" s="208" customFormat="1" ht="9">
      <c r="U265" s="382"/>
    </row>
    <row r="266" s="208" customFormat="1" ht="9">
      <c r="U266" s="382"/>
    </row>
    <row r="267" s="208" customFormat="1" ht="9">
      <c r="U267" s="382"/>
    </row>
    <row r="268" s="208" customFormat="1" ht="9">
      <c r="U268" s="382"/>
    </row>
    <row r="269" s="208" customFormat="1" ht="9">
      <c r="U269" s="382"/>
    </row>
    <row r="270" s="208" customFormat="1" ht="9">
      <c r="U270" s="382"/>
    </row>
    <row r="271" s="208" customFormat="1" ht="9">
      <c r="U271" s="382"/>
    </row>
    <row r="272" s="208" customFormat="1" ht="9">
      <c r="U272" s="382"/>
    </row>
    <row r="273" s="208" customFormat="1" ht="9">
      <c r="U273" s="382"/>
    </row>
    <row r="274" s="208" customFormat="1" ht="9">
      <c r="U274" s="382"/>
    </row>
    <row r="275" s="208" customFormat="1" ht="9">
      <c r="U275" s="382"/>
    </row>
    <row r="276" s="208" customFormat="1" ht="9">
      <c r="U276" s="382"/>
    </row>
    <row r="277" s="208" customFormat="1" ht="9">
      <c r="U277" s="382"/>
    </row>
    <row r="278" s="208" customFormat="1" ht="9">
      <c r="U278" s="382"/>
    </row>
    <row r="279" s="208" customFormat="1" ht="9">
      <c r="U279" s="382"/>
    </row>
    <row r="280" s="208" customFormat="1" ht="9">
      <c r="U280" s="382"/>
    </row>
    <row r="281" s="208" customFormat="1" ht="9">
      <c r="U281" s="382"/>
    </row>
    <row r="282" s="208" customFormat="1" ht="9">
      <c r="U282" s="382"/>
    </row>
    <row r="283" s="208" customFormat="1" ht="9">
      <c r="U283" s="382"/>
    </row>
    <row r="284" s="208" customFormat="1" ht="9">
      <c r="U284" s="382"/>
    </row>
    <row r="285" s="208" customFormat="1" ht="9">
      <c r="U285" s="382"/>
    </row>
    <row r="286" s="208" customFormat="1" ht="9">
      <c r="U286" s="382"/>
    </row>
    <row r="287" s="208" customFormat="1" ht="9">
      <c r="U287" s="382"/>
    </row>
    <row r="288" s="208" customFormat="1" ht="9">
      <c r="U288" s="382"/>
    </row>
    <row r="289" s="208" customFormat="1" ht="9">
      <c r="U289" s="382"/>
    </row>
    <row r="290" s="208" customFormat="1" ht="9">
      <c r="U290" s="382"/>
    </row>
    <row r="291" s="208" customFormat="1" ht="9">
      <c r="U291" s="382"/>
    </row>
    <row r="292" s="208" customFormat="1" ht="9">
      <c r="U292" s="382"/>
    </row>
    <row r="293" s="208" customFormat="1" ht="9">
      <c r="U293" s="382"/>
    </row>
    <row r="294" s="208" customFormat="1" ht="9">
      <c r="U294" s="382"/>
    </row>
    <row r="295" s="208" customFormat="1" ht="9">
      <c r="U295" s="382"/>
    </row>
    <row r="296" s="208" customFormat="1" ht="9">
      <c r="U296" s="382"/>
    </row>
    <row r="297" s="208" customFormat="1" ht="9">
      <c r="U297" s="382"/>
    </row>
    <row r="298" s="208" customFormat="1" ht="9">
      <c r="U298" s="382"/>
    </row>
    <row r="299" s="208" customFormat="1" ht="9">
      <c r="U299" s="382"/>
    </row>
    <row r="300" s="208" customFormat="1" ht="9">
      <c r="U300" s="382"/>
    </row>
    <row r="301" s="208" customFormat="1" ht="9">
      <c r="U301" s="382"/>
    </row>
    <row r="302" s="208" customFormat="1" ht="9">
      <c r="U302" s="382"/>
    </row>
    <row r="303" s="208" customFormat="1" ht="9">
      <c r="U303" s="382"/>
    </row>
    <row r="304" s="208" customFormat="1" ht="9">
      <c r="U304" s="382"/>
    </row>
    <row r="305" s="208" customFormat="1" ht="9">
      <c r="U305" s="382"/>
    </row>
    <row r="306" s="208" customFormat="1" ht="9">
      <c r="U306" s="382"/>
    </row>
    <row r="307" s="208" customFormat="1" ht="9">
      <c r="U307" s="382"/>
    </row>
    <row r="308" s="208" customFormat="1" ht="9">
      <c r="U308" s="382"/>
    </row>
    <row r="309" s="208" customFormat="1" ht="9">
      <c r="U309" s="382"/>
    </row>
    <row r="310" s="208" customFormat="1" ht="9">
      <c r="U310" s="382"/>
    </row>
    <row r="311" s="208" customFormat="1" ht="9">
      <c r="U311" s="382"/>
    </row>
    <row r="312" s="208" customFormat="1" ht="9">
      <c r="U312" s="382"/>
    </row>
    <row r="313" s="208" customFormat="1" ht="9">
      <c r="U313" s="382"/>
    </row>
    <row r="314" s="208" customFormat="1" ht="9">
      <c r="U314" s="382"/>
    </row>
    <row r="315" s="208" customFormat="1" ht="9">
      <c r="U315" s="382"/>
    </row>
    <row r="316" s="208" customFormat="1" ht="9">
      <c r="U316" s="382"/>
    </row>
    <row r="317" s="208" customFormat="1" ht="9">
      <c r="U317" s="382"/>
    </row>
    <row r="318" s="208" customFormat="1" ht="9">
      <c r="U318" s="382"/>
    </row>
    <row r="319" s="208" customFormat="1" ht="9">
      <c r="U319" s="382"/>
    </row>
    <row r="320" s="208" customFormat="1" ht="9">
      <c r="U320" s="382"/>
    </row>
    <row r="321" s="208" customFormat="1" ht="9">
      <c r="U321" s="382"/>
    </row>
    <row r="322" s="208" customFormat="1" ht="9">
      <c r="U322" s="382"/>
    </row>
    <row r="323" s="208" customFormat="1" ht="9">
      <c r="U323" s="382"/>
    </row>
    <row r="324" s="208" customFormat="1" ht="9">
      <c r="U324" s="382"/>
    </row>
    <row r="325" s="208" customFormat="1" ht="9">
      <c r="U325" s="382"/>
    </row>
    <row r="326" s="208" customFormat="1" ht="9">
      <c r="U326" s="382"/>
    </row>
    <row r="327" s="208" customFormat="1" ht="9">
      <c r="U327" s="382"/>
    </row>
    <row r="328" s="208" customFormat="1" ht="9">
      <c r="U328" s="382"/>
    </row>
    <row r="329" s="208" customFormat="1" ht="9">
      <c r="U329" s="382"/>
    </row>
    <row r="330" s="208" customFormat="1" ht="9">
      <c r="U330" s="382"/>
    </row>
    <row r="331" s="208" customFormat="1" ht="9">
      <c r="U331" s="382"/>
    </row>
    <row r="332" s="208" customFormat="1" ht="9">
      <c r="U332" s="382"/>
    </row>
    <row r="333" s="208" customFormat="1" ht="9">
      <c r="U333" s="382"/>
    </row>
    <row r="334" s="208" customFormat="1" ht="9">
      <c r="U334" s="382"/>
    </row>
    <row r="335" s="208" customFormat="1" ht="9">
      <c r="U335" s="382"/>
    </row>
    <row r="336" s="208" customFormat="1" ht="9">
      <c r="U336" s="382"/>
    </row>
    <row r="337" s="208" customFormat="1" ht="9">
      <c r="U337" s="382"/>
    </row>
    <row r="338" s="208" customFormat="1" ht="9">
      <c r="U338" s="382"/>
    </row>
    <row r="339" s="208" customFormat="1" ht="9">
      <c r="U339" s="382"/>
    </row>
    <row r="340" s="208" customFormat="1" ht="9">
      <c r="U340" s="382"/>
    </row>
    <row r="341" s="208" customFormat="1" ht="9">
      <c r="U341" s="382"/>
    </row>
    <row r="342" s="208" customFormat="1" ht="9">
      <c r="U342" s="382"/>
    </row>
    <row r="343" s="208" customFormat="1" ht="9">
      <c r="U343" s="382"/>
    </row>
    <row r="344" s="208" customFormat="1" ht="9">
      <c r="U344" s="382"/>
    </row>
    <row r="345" s="208" customFormat="1" ht="9">
      <c r="U345" s="382"/>
    </row>
    <row r="346" s="208" customFormat="1" ht="9">
      <c r="U346" s="382"/>
    </row>
    <row r="347" s="208" customFormat="1" ht="9">
      <c r="U347" s="382"/>
    </row>
    <row r="348" s="208" customFormat="1" ht="9">
      <c r="U348" s="382"/>
    </row>
    <row r="349" s="208" customFormat="1" ht="9">
      <c r="U349" s="382"/>
    </row>
    <row r="350" s="208" customFormat="1" ht="9">
      <c r="U350" s="382"/>
    </row>
    <row r="351" s="208" customFormat="1" ht="9">
      <c r="U351" s="382"/>
    </row>
    <row r="352" s="208" customFormat="1" ht="9">
      <c r="U352" s="382"/>
    </row>
    <row r="353" s="208" customFormat="1" ht="9">
      <c r="U353" s="382"/>
    </row>
    <row r="354" s="208" customFormat="1" ht="9">
      <c r="U354" s="382"/>
    </row>
    <row r="355" s="208" customFormat="1" ht="9">
      <c r="U355" s="382"/>
    </row>
    <row r="356" s="208" customFormat="1" ht="9">
      <c r="U356" s="382"/>
    </row>
    <row r="357" s="208" customFormat="1" ht="9">
      <c r="U357" s="382"/>
    </row>
    <row r="358" s="208" customFormat="1" ht="9">
      <c r="U358" s="382"/>
    </row>
    <row r="359" s="208" customFormat="1" ht="9">
      <c r="U359" s="382"/>
    </row>
    <row r="360" s="208" customFormat="1" ht="9">
      <c r="U360" s="382"/>
    </row>
    <row r="361" s="208" customFormat="1" ht="9">
      <c r="U361" s="382"/>
    </row>
    <row r="362" s="208" customFormat="1" ht="9">
      <c r="U362" s="382"/>
    </row>
    <row r="363" s="208" customFormat="1" ht="9">
      <c r="U363" s="382"/>
    </row>
    <row r="364" s="208" customFormat="1" ht="9">
      <c r="U364" s="382"/>
    </row>
    <row r="365" s="208" customFormat="1" ht="9">
      <c r="U365" s="382"/>
    </row>
    <row r="366" s="208" customFormat="1" ht="9">
      <c r="U366" s="382"/>
    </row>
    <row r="367" s="208" customFormat="1" ht="9">
      <c r="U367" s="382"/>
    </row>
    <row r="368" s="208" customFormat="1" ht="9">
      <c r="U368" s="382"/>
    </row>
    <row r="369" s="208" customFormat="1" ht="9">
      <c r="U369" s="382"/>
    </row>
    <row r="370" s="208" customFormat="1" ht="9">
      <c r="U370" s="382"/>
    </row>
    <row r="371" s="208" customFormat="1" ht="9">
      <c r="U371" s="382"/>
    </row>
    <row r="372" s="208" customFormat="1" ht="9">
      <c r="U372" s="382"/>
    </row>
    <row r="373" s="208" customFormat="1" ht="9">
      <c r="U373" s="382"/>
    </row>
    <row r="374" s="208" customFormat="1" ht="9">
      <c r="U374" s="382"/>
    </row>
    <row r="375" s="208" customFormat="1" ht="9">
      <c r="U375" s="382"/>
    </row>
    <row r="376" s="208" customFormat="1" ht="9">
      <c r="U376" s="382"/>
    </row>
    <row r="377" s="208" customFormat="1" ht="9">
      <c r="U377" s="382"/>
    </row>
    <row r="378" s="208" customFormat="1" ht="9">
      <c r="U378" s="382"/>
    </row>
    <row r="379" s="208" customFormat="1" ht="9">
      <c r="U379" s="382"/>
    </row>
    <row r="380" s="208" customFormat="1" ht="9">
      <c r="U380" s="382"/>
    </row>
    <row r="381" s="208" customFormat="1" ht="9">
      <c r="U381" s="382"/>
    </row>
    <row r="382" s="208" customFormat="1" ht="9">
      <c r="U382" s="382"/>
    </row>
    <row r="383" s="208" customFormat="1" ht="9">
      <c r="U383" s="382"/>
    </row>
    <row r="384" s="208" customFormat="1" ht="9">
      <c r="U384" s="382"/>
    </row>
    <row r="385" s="208" customFormat="1" ht="9">
      <c r="U385" s="382"/>
    </row>
    <row r="386" s="208" customFormat="1" ht="9">
      <c r="U386" s="382"/>
    </row>
    <row r="387" s="208" customFormat="1" ht="9">
      <c r="U387" s="382"/>
    </row>
    <row r="388" s="208" customFormat="1" ht="9">
      <c r="U388" s="382"/>
    </row>
    <row r="389" s="208" customFormat="1" ht="9">
      <c r="U389" s="382"/>
    </row>
    <row r="390" s="208" customFormat="1" ht="9">
      <c r="U390" s="382"/>
    </row>
    <row r="391" s="208" customFormat="1" ht="9">
      <c r="U391" s="382"/>
    </row>
    <row r="392" s="208" customFormat="1" ht="9">
      <c r="U392" s="382"/>
    </row>
    <row r="393" s="208" customFormat="1" ht="9">
      <c r="U393" s="382"/>
    </row>
    <row r="394" s="208" customFormat="1" ht="9">
      <c r="U394" s="382"/>
    </row>
    <row r="395" s="208" customFormat="1" ht="9">
      <c r="U395" s="382"/>
    </row>
    <row r="396" s="208" customFormat="1" ht="9">
      <c r="U396" s="382"/>
    </row>
    <row r="397" s="208" customFormat="1" ht="9">
      <c r="U397" s="382"/>
    </row>
    <row r="398" s="208" customFormat="1" ht="9">
      <c r="U398" s="382"/>
    </row>
    <row r="399" s="208" customFormat="1" ht="9">
      <c r="U399" s="382"/>
    </row>
    <row r="400" s="208" customFormat="1" ht="9">
      <c r="U400" s="382"/>
    </row>
    <row r="401" s="208" customFormat="1" ht="9">
      <c r="U401" s="382"/>
    </row>
    <row r="402" s="208" customFormat="1" ht="9">
      <c r="U402" s="382"/>
    </row>
    <row r="403" s="208" customFormat="1" ht="9">
      <c r="U403" s="382"/>
    </row>
    <row r="404" s="208" customFormat="1" ht="9">
      <c r="U404" s="382"/>
    </row>
    <row r="405" s="208" customFormat="1" ht="9">
      <c r="U405" s="382"/>
    </row>
    <row r="406" s="208" customFormat="1" ht="9">
      <c r="U406" s="382"/>
    </row>
    <row r="407" s="208" customFormat="1" ht="9">
      <c r="U407" s="382"/>
    </row>
    <row r="408" s="208" customFormat="1" ht="9">
      <c r="U408" s="382"/>
    </row>
    <row r="409" s="208" customFormat="1" ht="9">
      <c r="U409" s="382"/>
    </row>
    <row r="410" s="208" customFormat="1" ht="9">
      <c r="U410" s="382"/>
    </row>
    <row r="411" s="208" customFormat="1" ht="9">
      <c r="U411" s="382"/>
    </row>
    <row r="412" s="208" customFormat="1" ht="9">
      <c r="U412" s="382"/>
    </row>
    <row r="413" s="208" customFormat="1" ht="9">
      <c r="U413" s="382"/>
    </row>
    <row r="414" s="208" customFormat="1" ht="9">
      <c r="U414" s="382"/>
    </row>
    <row r="415" s="208" customFormat="1" ht="9">
      <c r="U415" s="382"/>
    </row>
    <row r="416" s="208" customFormat="1" ht="9">
      <c r="U416" s="382"/>
    </row>
    <row r="417" s="208" customFormat="1" ht="9">
      <c r="U417" s="382"/>
    </row>
    <row r="418" s="208" customFormat="1" ht="9">
      <c r="U418" s="382"/>
    </row>
    <row r="419" s="208" customFormat="1" ht="9">
      <c r="U419" s="382"/>
    </row>
    <row r="420" s="208" customFormat="1" ht="9">
      <c r="U420" s="382"/>
    </row>
    <row r="421" s="208" customFormat="1" ht="9">
      <c r="U421" s="382"/>
    </row>
    <row r="422" s="208" customFormat="1" ht="9">
      <c r="U422" s="382"/>
    </row>
    <row r="423" s="208" customFormat="1" ht="9">
      <c r="U423" s="382"/>
    </row>
    <row r="424" s="208" customFormat="1" ht="9">
      <c r="U424" s="382"/>
    </row>
    <row r="425" s="208" customFormat="1" ht="9">
      <c r="U425" s="382"/>
    </row>
    <row r="426" s="208" customFormat="1" ht="9">
      <c r="U426" s="382"/>
    </row>
    <row r="427" s="208" customFormat="1" ht="9">
      <c r="U427" s="382"/>
    </row>
    <row r="428" s="208" customFormat="1" ht="9">
      <c r="U428" s="382"/>
    </row>
    <row r="429" s="208" customFormat="1" ht="9">
      <c r="U429" s="382"/>
    </row>
    <row r="430" s="208" customFormat="1" ht="9">
      <c r="U430" s="382"/>
    </row>
    <row r="431" s="208" customFormat="1" ht="9">
      <c r="U431" s="382"/>
    </row>
    <row r="432" s="208" customFormat="1" ht="9">
      <c r="U432" s="382"/>
    </row>
    <row r="433" s="208" customFormat="1" ht="9">
      <c r="U433" s="382"/>
    </row>
    <row r="434" s="208" customFormat="1" ht="9">
      <c r="U434" s="382"/>
    </row>
    <row r="435" s="208" customFormat="1" ht="9">
      <c r="U435" s="382"/>
    </row>
    <row r="436" s="208" customFormat="1" ht="9">
      <c r="U436" s="382"/>
    </row>
    <row r="437" s="208" customFormat="1" ht="9">
      <c r="U437" s="382"/>
    </row>
    <row r="438" s="208" customFormat="1" ht="9">
      <c r="U438" s="382"/>
    </row>
    <row r="439" s="208" customFormat="1" ht="9">
      <c r="U439" s="382"/>
    </row>
    <row r="440" s="208" customFormat="1" ht="9">
      <c r="U440" s="382"/>
    </row>
    <row r="441" s="208" customFormat="1" ht="9">
      <c r="U441" s="382"/>
    </row>
    <row r="442" s="208" customFormat="1" ht="9">
      <c r="U442" s="382"/>
    </row>
    <row r="443" s="208" customFormat="1" ht="9">
      <c r="U443" s="382"/>
    </row>
    <row r="444" s="208" customFormat="1" ht="9">
      <c r="U444" s="382"/>
    </row>
    <row r="445" s="208" customFormat="1" ht="9">
      <c r="U445" s="382"/>
    </row>
    <row r="446" s="208" customFormat="1" ht="9">
      <c r="U446" s="382"/>
    </row>
    <row r="447" s="208" customFormat="1" ht="9">
      <c r="U447" s="382"/>
    </row>
    <row r="448" s="208" customFormat="1" ht="9">
      <c r="U448" s="382"/>
    </row>
    <row r="449" s="208" customFormat="1" ht="9">
      <c r="U449" s="382"/>
    </row>
    <row r="450" s="208" customFormat="1" ht="9">
      <c r="U450" s="382"/>
    </row>
    <row r="451" s="208" customFormat="1" ht="9">
      <c r="U451" s="382"/>
    </row>
    <row r="452" s="208" customFormat="1" ht="9">
      <c r="U452" s="382"/>
    </row>
    <row r="453" s="208" customFormat="1" ht="9">
      <c r="U453" s="382"/>
    </row>
    <row r="454" s="208" customFormat="1" ht="9">
      <c r="U454" s="382"/>
    </row>
    <row r="455" s="208" customFormat="1" ht="9">
      <c r="U455" s="382"/>
    </row>
    <row r="456" s="208" customFormat="1" ht="9">
      <c r="U456" s="382"/>
    </row>
    <row r="457" s="208" customFormat="1" ht="9">
      <c r="U457" s="382"/>
    </row>
    <row r="458" s="208" customFormat="1" ht="9">
      <c r="U458" s="382"/>
    </row>
    <row r="459" s="208" customFormat="1" ht="9">
      <c r="U459" s="382"/>
    </row>
    <row r="460" s="208" customFormat="1" ht="9">
      <c r="U460" s="382"/>
    </row>
    <row r="461" s="208" customFormat="1" ht="9">
      <c r="U461" s="382"/>
    </row>
    <row r="462" s="208" customFormat="1" ht="9">
      <c r="U462" s="382"/>
    </row>
    <row r="463" s="208" customFormat="1" ht="9">
      <c r="U463" s="382"/>
    </row>
    <row r="464" spans="13:21" s="208" customFormat="1" ht="12">
      <c r="M464" s="201"/>
      <c r="N464" s="201"/>
      <c r="O464" s="201"/>
      <c r="P464" s="201"/>
      <c r="U464" s="382"/>
    </row>
    <row r="465" spans="13:21" s="208" customFormat="1" ht="12">
      <c r="M465" s="201"/>
      <c r="N465" s="201"/>
      <c r="O465" s="201"/>
      <c r="P465" s="201"/>
      <c r="U465" s="382"/>
    </row>
    <row r="466" spans="13:21" s="208" customFormat="1" ht="12">
      <c r="M466" s="201"/>
      <c r="N466" s="201"/>
      <c r="O466" s="201"/>
      <c r="P466" s="201"/>
      <c r="U466" s="382"/>
    </row>
    <row r="467" spans="13:21" s="208" customFormat="1" ht="12">
      <c r="M467" s="201"/>
      <c r="N467" s="201"/>
      <c r="O467" s="201"/>
      <c r="P467" s="201"/>
      <c r="U467" s="382"/>
    </row>
    <row r="468" spans="13:21" s="208" customFormat="1" ht="12">
      <c r="M468" s="201"/>
      <c r="N468" s="201"/>
      <c r="O468" s="201"/>
      <c r="P468" s="201"/>
      <c r="U468" s="382"/>
    </row>
    <row r="469" spans="13:21" s="208" customFormat="1" ht="12">
      <c r="M469" s="201"/>
      <c r="N469" s="201"/>
      <c r="O469" s="201"/>
      <c r="P469" s="201"/>
      <c r="U469" s="382"/>
    </row>
    <row r="470" spans="13:21" s="208" customFormat="1" ht="12">
      <c r="M470" s="201"/>
      <c r="N470" s="201"/>
      <c r="O470" s="201"/>
      <c r="P470" s="201"/>
      <c r="U470" s="382"/>
    </row>
    <row r="471" spans="13:21" s="208" customFormat="1" ht="12">
      <c r="M471" s="201"/>
      <c r="N471" s="201"/>
      <c r="O471" s="201"/>
      <c r="P471" s="201"/>
      <c r="U471" s="382"/>
    </row>
    <row r="472" spans="1:12" ht="12">
      <c r="A472" s="208"/>
      <c r="B472" s="208"/>
      <c r="C472" s="208"/>
      <c r="D472" s="208"/>
      <c r="E472" s="208"/>
      <c r="F472" s="208"/>
      <c r="G472" s="208"/>
      <c r="H472" s="208"/>
      <c r="I472" s="208"/>
      <c r="J472" s="208"/>
      <c r="K472" s="208"/>
      <c r="L472" s="208"/>
    </row>
  </sheetData>
  <sheetProtection/>
  <mergeCells count="1">
    <mergeCell ref="A20:S20"/>
  </mergeCells>
  <printOptions/>
  <pageMargins left="0.7086614173228347" right="0.7086614173228347" top="0.7480314960629921" bottom="0.7480314960629921" header="0.31496062992125984" footer="0.31496062992125984"/>
  <pageSetup horizontalDpi="600" verticalDpi="600" orientation="landscape" paperSize="9" scale="89" r:id="rId1"/>
</worksheet>
</file>

<file path=xl/worksheets/sheet11.xml><?xml version="1.0" encoding="utf-8"?>
<worksheet xmlns="http://schemas.openxmlformats.org/spreadsheetml/2006/main" xmlns:r="http://schemas.openxmlformats.org/officeDocument/2006/relationships">
  <dimension ref="A1:T51"/>
  <sheetViews>
    <sheetView showGridLines="0" zoomScalePageLayoutView="0" workbookViewId="0" topLeftCell="B1">
      <selection activeCell="A51" sqref="A1:T51"/>
    </sheetView>
  </sheetViews>
  <sheetFormatPr defaultColWidth="9.140625" defaultRowHeight="12.75"/>
  <cols>
    <col min="1" max="1" width="26.00390625" style="233" customWidth="1"/>
    <col min="2" max="18" width="8.140625" style="233" customWidth="1"/>
    <col min="19" max="19" width="8.140625" style="373" customWidth="1"/>
    <col min="20" max="20" width="8.140625" style="233" customWidth="1"/>
    <col min="21" max="16384" width="9.140625" style="233" customWidth="1"/>
  </cols>
  <sheetData>
    <row r="1" spans="1:13" ht="13.5">
      <c r="A1" s="617" t="s">
        <v>383</v>
      </c>
      <c r="B1" s="618"/>
      <c r="C1" s="618"/>
      <c r="D1" s="618"/>
      <c r="E1" s="618"/>
      <c r="F1" s="618"/>
      <c r="G1" s="618"/>
      <c r="H1" s="618"/>
      <c r="I1" s="618"/>
      <c r="J1" s="618"/>
      <c r="K1" s="618"/>
      <c r="L1" s="618"/>
      <c r="M1" s="618"/>
    </row>
    <row r="2" spans="2:9" ht="12">
      <c r="B2" s="234"/>
      <c r="C2" s="234"/>
      <c r="D2" s="234"/>
      <c r="E2" s="235"/>
      <c r="F2" s="234"/>
      <c r="G2" s="234"/>
      <c r="H2" s="234"/>
      <c r="I2" s="234"/>
    </row>
    <row r="3" spans="1:19" s="238" customFormat="1" ht="12">
      <c r="A3" s="236" t="s">
        <v>258</v>
      </c>
      <c r="B3" s="234"/>
      <c r="C3" s="234"/>
      <c r="D3" s="234"/>
      <c r="E3" s="235"/>
      <c r="F3" s="234"/>
      <c r="G3" s="234"/>
      <c r="H3" s="234"/>
      <c r="I3" s="234"/>
      <c r="J3" s="233"/>
      <c r="K3" s="233"/>
      <c r="L3" s="233"/>
      <c r="M3" s="237"/>
      <c r="N3" s="237"/>
      <c r="O3" s="233"/>
      <c r="P3" s="233"/>
      <c r="Q3" s="233"/>
      <c r="R3" s="233"/>
      <c r="S3" s="373"/>
    </row>
    <row r="4" spans="1:19" s="238" customFormat="1" ht="12.75" thickBot="1">
      <c r="A4" s="236"/>
      <c r="B4" s="234"/>
      <c r="C4" s="234"/>
      <c r="D4" s="234"/>
      <c r="E4" s="235"/>
      <c r="F4" s="234"/>
      <c r="G4" s="234"/>
      <c r="H4" s="234"/>
      <c r="I4" s="234"/>
      <c r="J4" s="233"/>
      <c r="K4" s="233"/>
      <c r="L4" s="233"/>
      <c r="M4" s="237"/>
      <c r="N4" s="237"/>
      <c r="O4" s="233"/>
      <c r="P4" s="233"/>
      <c r="Q4" s="233"/>
      <c r="R4" s="233"/>
      <c r="S4" s="373"/>
    </row>
    <row r="5" spans="1:20" s="238" customFormat="1" ht="12">
      <c r="A5" s="239" t="s">
        <v>259</v>
      </c>
      <c r="B5" s="240">
        <v>2001</v>
      </c>
      <c r="C5" s="240">
        <v>2002</v>
      </c>
      <c r="D5" s="240">
        <v>2003</v>
      </c>
      <c r="E5" s="240">
        <v>2004</v>
      </c>
      <c r="F5" s="240">
        <v>2005</v>
      </c>
      <c r="G5" s="240">
        <v>2006</v>
      </c>
      <c r="H5" s="240">
        <v>2007</v>
      </c>
      <c r="I5" s="240">
        <v>2008</v>
      </c>
      <c r="J5" s="241">
        <v>2009</v>
      </c>
      <c r="K5" s="241">
        <v>2010</v>
      </c>
      <c r="L5" s="241">
        <v>2011</v>
      </c>
      <c r="M5" s="241">
        <v>2012</v>
      </c>
      <c r="N5" s="241">
        <v>2013</v>
      </c>
      <c r="O5" s="241">
        <v>2014</v>
      </c>
      <c r="P5" s="241">
        <v>2015</v>
      </c>
      <c r="Q5" s="241">
        <v>2016</v>
      </c>
      <c r="R5" s="241">
        <v>2017</v>
      </c>
      <c r="S5" s="241">
        <v>2018</v>
      </c>
      <c r="T5" s="242">
        <v>2019</v>
      </c>
    </row>
    <row r="6" spans="1:20" s="238" customFormat="1" ht="12">
      <c r="A6" s="243" t="s">
        <v>260</v>
      </c>
      <c r="B6" s="244">
        <f>'[3]Matèria fresca'!$H$13</f>
        <v>431536.4175646156</v>
      </c>
      <c r="C6" s="244">
        <f>'[4]2002'!$E$330</f>
        <v>424801.97361314297</v>
      </c>
      <c r="D6" s="244">
        <f>'[4]2003'!$D$349</f>
        <v>401641.1779136658</v>
      </c>
      <c r="E6" s="244">
        <v>377028</v>
      </c>
      <c r="F6" s="244">
        <f>539353-F7-F8</f>
        <v>366040</v>
      </c>
      <c r="G6" s="244">
        <v>364262.8130503893</v>
      </c>
      <c r="H6" s="244">
        <f>H9-H7-H8</f>
        <v>386732</v>
      </c>
      <c r="I6" s="244">
        <f>I9-I8-I7</f>
        <v>378491.5999999999</v>
      </c>
      <c r="J6" s="245">
        <v>349451</v>
      </c>
      <c r="K6" s="245">
        <v>335645</v>
      </c>
      <c r="L6" s="245">
        <v>347473</v>
      </c>
      <c r="M6" s="245">
        <v>344647.69000000006</v>
      </c>
      <c r="N6" s="245">
        <v>340843</v>
      </c>
      <c r="O6" s="245">
        <v>345170</v>
      </c>
      <c r="P6" s="245">
        <v>358284.5699999994</v>
      </c>
      <c r="Q6" s="245">
        <v>358820</v>
      </c>
      <c r="R6" s="244">
        <v>352743</v>
      </c>
      <c r="S6" s="244">
        <v>330064.14000000036</v>
      </c>
      <c r="T6" s="686">
        <v>338484.3099999997</v>
      </c>
    </row>
    <row r="7" spans="1:20" s="238" customFormat="1" ht="12">
      <c r="A7" s="246" t="s">
        <v>84</v>
      </c>
      <c r="B7" s="247">
        <v>135212</v>
      </c>
      <c r="C7" s="247">
        <f>'[4]2002'!$E$12+'[4]2002'!$E$16</f>
        <v>97812.12590533812</v>
      </c>
      <c r="D7" s="247">
        <f>'[4]2003'!$D$24</f>
        <v>116583.28158638296</v>
      </c>
      <c r="E7" s="247">
        <v>146051.99</v>
      </c>
      <c r="F7" s="247">
        <v>126072</v>
      </c>
      <c r="G7" s="247">
        <v>129654.3</v>
      </c>
      <c r="H7" s="247">
        <v>148907</v>
      </c>
      <c r="I7" s="247">
        <v>145232.14</v>
      </c>
      <c r="J7" s="247">
        <v>144951</v>
      </c>
      <c r="K7" s="248">
        <v>144628</v>
      </c>
      <c r="L7" s="248">
        <v>136862</v>
      </c>
      <c r="M7" s="248">
        <v>134494.58000000002</v>
      </c>
      <c r="N7" s="248">
        <v>133605.7</v>
      </c>
      <c r="O7" s="248">
        <v>122927.3</v>
      </c>
      <c r="P7" s="248">
        <v>130594.68</v>
      </c>
      <c r="Q7" s="248">
        <v>143045</v>
      </c>
      <c r="R7" s="247">
        <v>140978</v>
      </c>
      <c r="S7" s="247">
        <v>133133.58000000002</v>
      </c>
      <c r="T7" s="687">
        <v>137672.74</v>
      </c>
    </row>
    <row r="8" spans="1:20" s="238" customFormat="1" ht="12">
      <c r="A8" s="243" t="s">
        <v>261</v>
      </c>
      <c r="B8" s="244"/>
      <c r="C8" s="244"/>
      <c r="D8" s="244"/>
      <c r="E8" s="244">
        <v>30848.15</v>
      </c>
      <c r="F8" s="244">
        <v>47241</v>
      </c>
      <c r="G8" s="244">
        <v>53370.939865112305</v>
      </c>
      <c r="H8" s="244">
        <v>57951</v>
      </c>
      <c r="I8" s="244">
        <v>60865.08</v>
      </c>
      <c r="J8" s="244">
        <v>53821</v>
      </c>
      <c r="K8" s="244">
        <v>55146</v>
      </c>
      <c r="L8" s="244">
        <v>52831</v>
      </c>
      <c r="M8" s="244">
        <v>56192.96</v>
      </c>
      <c r="N8" s="244">
        <v>53474.8</v>
      </c>
      <c r="O8" s="244">
        <v>52746</v>
      </c>
      <c r="P8" s="244">
        <v>52720.16</v>
      </c>
      <c r="Q8" s="244">
        <v>50757</v>
      </c>
      <c r="R8" s="244">
        <v>52881</v>
      </c>
      <c r="S8" s="244">
        <v>52216.22</v>
      </c>
      <c r="T8" s="686">
        <v>58683.84</v>
      </c>
    </row>
    <row r="9" spans="1:20" s="238" customFormat="1" ht="12.75" thickBot="1">
      <c r="A9" s="249" t="s">
        <v>262</v>
      </c>
      <c r="B9" s="250">
        <f>B6+B7+B8</f>
        <v>566748.4175646156</v>
      </c>
      <c r="C9" s="250">
        <f>C6+C7+C8</f>
        <v>522614.09951848106</v>
      </c>
      <c r="D9" s="250">
        <f>D6+D7+D8</f>
        <v>518224.4595000487</v>
      </c>
      <c r="E9" s="250">
        <f>SUM(E6:E8)</f>
        <v>553928.14</v>
      </c>
      <c r="F9" s="250">
        <f>SUM(F6:F8)</f>
        <v>539353</v>
      </c>
      <c r="G9" s="250">
        <f>SUM(G6:G8)</f>
        <v>547288.0529155016</v>
      </c>
      <c r="H9" s="250">
        <v>593590</v>
      </c>
      <c r="I9" s="250">
        <v>584588.82</v>
      </c>
      <c r="J9" s="250">
        <f>J6+J7+J8</f>
        <v>548223</v>
      </c>
      <c r="K9" s="250">
        <f>K6+K7+K8</f>
        <v>535419</v>
      </c>
      <c r="L9" s="250">
        <v>537166</v>
      </c>
      <c r="M9" s="250">
        <f>SUM(M6:M8)</f>
        <v>535335.2300000001</v>
      </c>
      <c r="N9" s="250">
        <v>527923.5</v>
      </c>
      <c r="O9" s="250">
        <v>520843.3</v>
      </c>
      <c r="P9" s="250">
        <v>541599.4099999995</v>
      </c>
      <c r="Q9" s="250">
        <v>552622</v>
      </c>
      <c r="R9" s="250">
        <f>SUM(R6:R8)</f>
        <v>546602</v>
      </c>
      <c r="S9" s="250">
        <f>SUM(S6:S8)</f>
        <v>515413.9400000004</v>
      </c>
      <c r="T9" s="688">
        <v>536859.8899999997</v>
      </c>
    </row>
    <row r="10" spans="1:19" s="238" customFormat="1" ht="12.75">
      <c r="A10" s="251"/>
      <c r="B10" s="252"/>
      <c r="C10" s="252"/>
      <c r="D10" s="252"/>
      <c r="E10" s="253"/>
      <c r="F10" s="252"/>
      <c r="G10" s="252"/>
      <c r="H10" s="252"/>
      <c r="I10" s="234"/>
      <c r="J10" s="233"/>
      <c r="K10" s="233"/>
      <c r="L10" s="233"/>
      <c r="M10" s="237"/>
      <c r="N10" s="237"/>
      <c r="O10" s="233"/>
      <c r="P10" s="233"/>
      <c r="Q10" s="233"/>
      <c r="R10" s="233"/>
      <c r="S10" s="374"/>
    </row>
    <row r="11" spans="1:19" s="238" customFormat="1" ht="12">
      <c r="A11" s="254"/>
      <c r="B11" s="255"/>
      <c r="C11" s="255"/>
      <c r="D11" s="255"/>
      <c r="E11" s="256"/>
      <c r="F11" s="234"/>
      <c r="G11" s="255"/>
      <c r="H11" s="255"/>
      <c r="I11" s="255"/>
      <c r="J11" s="233"/>
      <c r="K11" s="233"/>
      <c r="L11" s="233"/>
      <c r="M11" s="237"/>
      <c r="N11" s="237"/>
      <c r="O11" s="233"/>
      <c r="P11" s="233"/>
      <c r="Q11" s="233"/>
      <c r="R11" s="233"/>
      <c r="S11" s="373"/>
    </row>
    <row r="12" spans="1:19" s="238" customFormat="1" ht="12">
      <c r="A12" s="236" t="s">
        <v>263</v>
      </c>
      <c r="B12" s="234"/>
      <c r="C12" s="234"/>
      <c r="D12" s="234"/>
      <c r="E12" s="235"/>
      <c r="F12" s="234"/>
      <c r="G12" s="234"/>
      <c r="H12" s="234"/>
      <c r="I12" s="234"/>
      <c r="J12" s="233"/>
      <c r="K12" s="233"/>
      <c r="L12" s="233"/>
      <c r="M12" s="237"/>
      <c r="N12" s="237"/>
      <c r="O12" s="233"/>
      <c r="P12" s="233"/>
      <c r="Q12" s="233"/>
      <c r="R12" s="233"/>
      <c r="S12" s="373"/>
    </row>
    <row r="13" spans="1:19" s="238" customFormat="1" ht="12.75" thickBot="1">
      <c r="A13" s="236"/>
      <c r="B13" s="234"/>
      <c r="C13" s="234"/>
      <c r="D13" s="234"/>
      <c r="E13" s="235"/>
      <c r="F13" s="234"/>
      <c r="G13" s="234"/>
      <c r="H13" s="234"/>
      <c r="I13" s="234"/>
      <c r="J13" s="233"/>
      <c r="K13" s="233"/>
      <c r="L13" s="233"/>
      <c r="M13" s="237"/>
      <c r="N13" s="237"/>
      <c r="O13" s="233"/>
      <c r="P13" s="233"/>
      <c r="Q13" s="233"/>
      <c r="R13" s="233"/>
      <c r="S13" s="373"/>
    </row>
    <row r="14" spans="1:20" s="238" customFormat="1" ht="12">
      <c r="A14" s="239" t="s">
        <v>264</v>
      </c>
      <c r="B14" s="240">
        <v>2001</v>
      </c>
      <c r="C14" s="240">
        <v>2002</v>
      </c>
      <c r="D14" s="240">
        <v>2003</v>
      </c>
      <c r="E14" s="240">
        <v>2004</v>
      </c>
      <c r="F14" s="240">
        <v>2005</v>
      </c>
      <c r="G14" s="240">
        <v>2006</v>
      </c>
      <c r="H14" s="240">
        <v>2007</v>
      </c>
      <c r="I14" s="240">
        <v>2008</v>
      </c>
      <c r="J14" s="257">
        <v>2009</v>
      </c>
      <c r="K14" s="257">
        <v>2010</v>
      </c>
      <c r="L14" s="257">
        <v>2011</v>
      </c>
      <c r="M14" s="257">
        <v>2012</v>
      </c>
      <c r="N14" s="257">
        <v>2013</v>
      </c>
      <c r="O14" s="257">
        <v>2014</v>
      </c>
      <c r="P14" s="257">
        <v>2015</v>
      </c>
      <c r="Q14" s="257">
        <v>2016</v>
      </c>
      <c r="R14" s="257">
        <v>2017</v>
      </c>
      <c r="S14" s="241">
        <v>2018</v>
      </c>
      <c r="T14" s="242">
        <v>2019</v>
      </c>
    </row>
    <row r="15" spans="1:20" s="238" customFormat="1" ht="12.75">
      <c r="A15" s="258" t="s">
        <v>265</v>
      </c>
      <c r="B15" s="259">
        <f>'[3]Matèria fresca'!$H$38</f>
        <v>22256.73985171318</v>
      </c>
      <c r="C15" s="259">
        <f>'[4]2002'!$I$65</f>
        <v>22938.739905118942</v>
      </c>
      <c r="D15" s="259">
        <f>'[4]2003'!$H$242</f>
        <v>35142.32989048958</v>
      </c>
      <c r="E15" s="259">
        <v>32626.61</v>
      </c>
      <c r="F15" s="259">
        <v>43658</v>
      </c>
      <c r="G15" s="259">
        <v>35662</v>
      </c>
      <c r="H15" s="259">
        <v>39990</v>
      </c>
      <c r="I15" s="259">
        <v>42090.78</v>
      </c>
      <c r="J15" s="259">
        <v>37464</v>
      </c>
      <c r="K15" s="259">
        <v>42278</v>
      </c>
      <c r="L15" s="259">
        <v>39166</v>
      </c>
      <c r="M15" s="259">
        <v>40056.9</v>
      </c>
      <c r="N15" s="259">
        <v>24525.4</v>
      </c>
      <c r="O15" s="259">
        <v>31268.12</v>
      </c>
      <c r="P15" s="259">
        <v>37360.49</v>
      </c>
      <c r="Q15" s="259">
        <v>40603</v>
      </c>
      <c r="R15" s="259">
        <v>38722</v>
      </c>
      <c r="S15" s="259">
        <v>40816.75</v>
      </c>
      <c r="T15" s="689">
        <v>40595.409999999996</v>
      </c>
    </row>
    <row r="16" spans="1:20" s="238" customFormat="1" ht="12.75">
      <c r="A16" s="258" t="s">
        <v>266</v>
      </c>
      <c r="B16" s="260">
        <f>'[3]Matèria fresca'!$H$39</f>
        <v>74952.35008597374</v>
      </c>
      <c r="C16" s="260">
        <f>'[4]2002'!$I$122</f>
        <v>101614.5799703598</v>
      </c>
      <c r="D16" s="260">
        <f>'[4]2003'!$H$344</f>
        <v>94683.12006497383</v>
      </c>
      <c r="E16" s="260">
        <v>101083.99</v>
      </c>
      <c r="F16" s="260">
        <v>135614</v>
      </c>
      <c r="G16" s="260">
        <v>167503</v>
      </c>
      <c r="H16" s="260">
        <v>258136</v>
      </c>
      <c r="I16" s="260">
        <v>245383.79</v>
      </c>
      <c r="J16" s="259">
        <v>219573</v>
      </c>
      <c r="K16" s="259">
        <v>136248</v>
      </c>
      <c r="L16" s="259">
        <v>124147</v>
      </c>
      <c r="M16" s="259">
        <v>115272.44</v>
      </c>
      <c r="N16" s="259">
        <v>170125.48</v>
      </c>
      <c r="O16" s="259">
        <v>209406.17</v>
      </c>
      <c r="P16" s="259">
        <v>218476.63999999993</v>
      </c>
      <c r="Q16" s="259">
        <v>225527</v>
      </c>
      <c r="R16" s="259">
        <v>213573</v>
      </c>
      <c r="S16" s="259">
        <v>219422.72000000003</v>
      </c>
      <c r="T16" s="689">
        <v>227601.6400000001</v>
      </c>
    </row>
    <row r="17" spans="1:20" s="238" customFormat="1" ht="12">
      <c r="A17" s="261" t="s">
        <v>267</v>
      </c>
      <c r="B17" s="262">
        <f>B15+B16</f>
        <v>97209.08993768692</v>
      </c>
      <c r="C17" s="262">
        <f>C15+C16</f>
        <v>124553.31987547874</v>
      </c>
      <c r="D17" s="262">
        <v>129825.45</v>
      </c>
      <c r="E17" s="262">
        <v>133710.6</v>
      </c>
      <c r="F17" s="262">
        <f>F15+F16</f>
        <v>179272</v>
      </c>
      <c r="G17" s="262">
        <f>SUM(G15:G16)</f>
        <v>203165</v>
      </c>
      <c r="H17" s="262">
        <f>SUM(H15:H16)</f>
        <v>298126</v>
      </c>
      <c r="I17" s="262">
        <f>SUM(I15:I16)</f>
        <v>287474.57</v>
      </c>
      <c r="J17" s="263">
        <f>J15+J16</f>
        <v>257037</v>
      </c>
      <c r="K17" s="263">
        <f>SUM(K15:K16)</f>
        <v>178526</v>
      </c>
      <c r="L17" s="263">
        <v>163313</v>
      </c>
      <c r="M17" s="263">
        <f>SUM(M15:M16)</f>
        <v>155329.34</v>
      </c>
      <c r="N17" s="263">
        <v>194650.88</v>
      </c>
      <c r="O17" s="263">
        <v>240674.29</v>
      </c>
      <c r="P17" s="263">
        <v>255837.12999999992</v>
      </c>
      <c r="Q17" s="263">
        <v>266130</v>
      </c>
      <c r="R17" s="263">
        <f>R15+R16</f>
        <v>252295</v>
      </c>
      <c r="S17" s="263">
        <f>S15+S16</f>
        <v>260239.47000000003</v>
      </c>
      <c r="T17" s="690">
        <v>268197.0500000001</v>
      </c>
    </row>
    <row r="18" spans="1:20" s="238" customFormat="1" ht="12">
      <c r="A18" s="254" t="s">
        <v>268</v>
      </c>
      <c r="B18" s="244">
        <f>'[3]Matèria fresca'!$H$40</f>
        <v>91594.20170653705</v>
      </c>
      <c r="C18" s="244">
        <f>'[4]2002'!$I$50</f>
        <v>90147.44167787154</v>
      </c>
      <c r="D18" s="244">
        <f>'[4]2003'!$H$213</f>
        <v>128609.00578615484</v>
      </c>
      <c r="E18" s="244">
        <v>160771.3</v>
      </c>
      <c r="F18" s="244">
        <v>202732</v>
      </c>
      <c r="G18" s="244">
        <v>182379</v>
      </c>
      <c r="H18" s="244">
        <v>109624</v>
      </c>
      <c r="I18" s="244">
        <v>123403.99</v>
      </c>
      <c r="J18" s="244">
        <v>146142</v>
      </c>
      <c r="K18" s="245">
        <v>233053</v>
      </c>
      <c r="L18" s="245">
        <v>240422</v>
      </c>
      <c r="M18" s="245">
        <v>226541.51000000007</v>
      </c>
      <c r="N18" s="245">
        <v>164265.79000000007</v>
      </c>
      <c r="O18" s="245">
        <v>43878.51</v>
      </c>
      <c r="P18" s="245">
        <v>52109.13</v>
      </c>
      <c r="Q18" s="245">
        <v>51592</v>
      </c>
      <c r="R18" s="244">
        <v>49828</v>
      </c>
      <c r="S18" s="244">
        <v>40053.81999999999</v>
      </c>
      <c r="T18" s="686">
        <v>28953.430000000004</v>
      </c>
    </row>
    <row r="19" spans="1:20" s="238" customFormat="1" ht="12">
      <c r="A19" s="264" t="s">
        <v>269</v>
      </c>
      <c r="B19" s="247"/>
      <c r="C19" s="247"/>
      <c r="D19" s="247"/>
      <c r="E19" s="247"/>
      <c r="F19" s="247"/>
      <c r="G19" s="247"/>
      <c r="H19" s="247">
        <v>14300</v>
      </c>
      <c r="I19" s="247">
        <v>14665</v>
      </c>
      <c r="J19" s="248">
        <v>7108</v>
      </c>
      <c r="K19" s="248">
        <v>3981</v>
      </c>
      <c r="L19" s="248">
        <v>12369</v>
      </c>
      <c r="M19" s="248">
        <v>16673.92</v>
      </c>
      <c r="N19" s="248">
        <v>20915.999999999996</v>
      </c>
      <c r="O19" s="248">
        <v>49653</v>
      </c>
      <c r="P19" s="248">
        <v>42899.33</v>
      </c>
      <c r="Q19" s="248">
        <v>26362</v>
      </c>
      <c r="R19" s="247">
        <v>2642</v>
      </c>
      <c r="S19" s="247">
        <v>1278.6</v>
      </c>
      <c r="T19" s="687">
        <v>10692.3199999996</v>
      </c>
    </row>
    <row r="20" spans="1:20" s="238" customFormat="1" ht="12">
      <c r="A20" s="265" t="s">
        <v>270</v>
      </c>
      <c r="B20" s="244">
        <f>'[3]Matèria fresca'!$H$41</f>
        <v>154665.18374574184</v>
      </c>
      <c r="C20" s="244">
        <f>'[4]DIG02'!$D$46</f>
        <v>135288.70594596863</v>
      </c>
      <c r="D20" s="244">
        <f>'[4]DIG03'!$D$49</f>
        <v>142270.6299185753</v>
      </c>
      <c r="E20" s="244">
        <v>146865.77</v>
      </c>
      <c r="F20" s="244">
        <v>108625.42</v>
      </c>
      <c r="G20" s="244">
        <v>135016</v>
      </c>
      <c r="H20" s="244">
        <v>141609</v>
      </c>
      <c r="I20" s="244">
        <v>137610.27</v>
      </c>
      <c r="J20" s="244">
        <v>124339</v>
      </c>
      <c r="K20" s="244">
        <v>115193</v>
      </c>
      <c r="L20" s="244">
        <v>120658</v>
      </c>
      <c r="M20" s="244">
        <v>136545.19999999998</v>
      </c>
      <c r="N20" s="244">
        <v>146802.74000000002</v>
      </c>
      <c r="O20" s="244">
        <v>185934</v>
      </c>
      <c r="P20" s="244">
        <v>190227.16</v>
      </c>
      <c r="Q20" s="244">
        <v>197451</v>
      </c>
      <c r="R20" s="244">
        <v>240519</v>
      </c>
      <c r="S20" s="244">
        <v>212822.03000000003</v>
      </c>
      <c r="T20" s="686">
        <v>225245.54999999993</v>
      </c>
    </row>
    <row r="21" spans="1:20" s="238" customFormat="1" ht="12.75" thickBot="1">
      <c r="A21" s="266" t="s">
        <v>271</v>
      </c>
      <c r="B21" s="250">
        <f aca="true" t="shared" si="0" ref="B21:K21">SUM(B17:B20)</f>
        <v>343468.4753899658</v>
      </c>
      <c r="C21" s="250">
        <f t="shared" si="0"/>
        <v>349989.4674993189</v>
      </c>
      <c r="D21" s="250">
        <f t="shared" si="0"/>
        <v>400705.0857047301</v>
      </c>
      <c r="E21" s="250">
        <f t="shared" si="0"/>
        <v>441347.67000000004</v>
      </c>
      <c r="F21" s="250">
        <f t="shared" si="0"/>
        <v>490629.42</v>
      </c>
      <c r="G21" s="250">
        <f t="shared" si="0"/>
        <v>520560</v>
      </c>
      <c r="H21" s="250">
        <f t="shared" si="0"/>
        <v>563659</v>
      </c>
      <c r="I21" s="250">
        <f t="shared" si="0"/>
        <v>563153.83</v>
      </c>
      <c r="J21" s="250">
        <f t="shared" si="0"/>
        <v>534626</v>
      </c>
      <c r="K21" s="250">
        <f t="shared" si="0"/>
        <v>530753</v>
      </c>
      <c r="L21" s="250">
        <v>536762</v>
      </c>
      <c r="M21" s="250">
        <f>SUM(M17:M20)</f>
        <v>535089.9700000001</v>
      </c>
      <c r="N21" s="250">
        <v>526635.41</v>
      </c>
      <c r="O21" s="250">
        <v>520139.8</v>
      </c>
      <c r="P21" s="250">
        <v>541072.7499999999</v>
      </c>
      <c r="Q21" s="250">
        <v>541535</v>
      </c>
      <c r="R21" s="250">
        <f>SUM(R17:R20)</f>
        <v>545284</v>
      </c>
      <c r="S21" s="250">
        <f>SUM(S17:S20)</f>
        <v>514393.92000000004</v>
      </c>
      <c r="T21" s="688">
        <v>533088.3499999996</v>
      </c>
    </row>
    <row r="22" spans="1:19" s="238" customFormat="1" ht="12">
      <c r="A22" s="254" t="s">
        <v>272</v>
      </c>
      <c r="B22" s="267"/>
      <c r="C22" s="244"/>
      <c r="D22" s="244"/>
      <c r="E22" s="235"/>
      <c r="F22" s="244"/>
      <c r="G22" s="244"/>
      <c r="H22" s="244"/>
      <c r="I22" s="234"/>
      <c r="J22" s="233"/>
      <c r="K22" s="233"/>
      <c r="L22" s="233"/>
      <c r="M22" s="237"/>
      <c r="N22" s="237"/>
      <c r="O22" s="233"/>
      <c r="P22" s="233"/>
      <c r="Q22" s="233"/>
      <c r="R22" s="233"/>
      <c r="S22" s="373"/>
    </row>
    <row r="23" spans="1:19" s="238" customFormat="1" ht="12">
      <c r="A23" s="254"/>
      <c r="B23" s="267"/>
      <c r="C23" s="244"/>
      <c r="D23" s="244"/>
      <c r="E23" s="235"/>
      <c r="F23" s="244"/>
      <c r="G23" s="244"/>
      <c r="H23" s="244"/>
      <c r="I23" s="234"/>
      <c r="J23" s="233"/>
      <c r="K23" s="233"/>
      <c r="L23" s="233"/>
      <c r="M23" s="237"/>
      <c r="N23" s="237"/>
      <c r="O23" s="233"/>
      <c r="P23" s="233"/>
      <c r="Q23" s="233"/>
      <c r="R23" s="233"/>
      <c r="S23" s="373"/>
    </row>
    <row r="24" spans="1:19" s="238" customFormat="1" ht="12">
      <c r="A24" s="254"/>
      <c r="B24" s="267"/>
      <c r="C24" s="244"/>
      <c r="D24" s="244"/>
      <c r="E24" s="235"/>
      <c r="F24" s="244"/>
      <c r="G24" s="244"/>
      <c r="H24" s="244"/>
      <c r="I24" s="234"/>
      <c r="J24" s="233"/>
      <c r="K24" s="233"/>
      <c r="L24" s="233"/>
      <c r="M24" s="237"/>
      <c r="N24" s="237"/>
      <c r="O24" s="233"/>
      <c r="P24" s="233"/>
      <c r="Q24" s="233"/>
      <c r="R24" s="233"/>
      <c r="S24" s="373"/>
    </row>
    <row r="25" spans="1:19" s="238" customFormat="1" ht="12">
      <c r="A25" s="268" t="s">
        <v>273</v>
      </c>
      <c r="B25" s="243"/>
      <c r="C25" s="243"/>
      <c r="D25" s="234"/>
      <c r="E25" s="235"/>
      <c r="F25" s="234"/>
      <c r="G25" s="234"/>
      <c r="H25" s="234"/>
      <c r="I25" s="234"/>
      <c r="J25" s="233"/>
      <c r="K25" s="233"/>
      <c r="L25" s="233"/>
      <c r="M25" s="237"/>
      <c r="N25" s="237"/>
      <c r="O25" s="233"/>
      <c r="P25" s="233"/>
      <c r="Q25" s="233"/>
      <c r="R25" s="233"/>
      <c r="S25" s="373"/>
    </row>
    <row r="26" spans="1:19" s="238" customFormat="1" ht="12.75" thickBot="1">
      <c r="A26" s="268"/>
      <c r="B26" s="243"/>
      <c r="C26" s="243"/>
      <c r="D26" s="234"/>
      <c r="E26" s="235"/>
      <c r="F26" s="234"/>
      <c r="G26" s="234"/>
      <c r="H26" s="234"/>
      <c r="I26" s="234"/>
      <c r="J26" s="233"/>
      <c r="K26" s="233"/>
      <c r="L26" s="233"/>
      <c r="M26" s="237"/>
      <c r="N26" s="237"/>
      <c r="O26" s="233"/>
      <c r="P26" s="233"/>
      <c r="Q26" s="233"/>
      <c r="R26" s="233"/>
      <c r="S26" s="373"/>
    </row>
    <row r="27" spans="1:20" s="238" customFormat="1" ht="22.5">
      <c r="A27" s="269" t="s">
        <v>274</v>
      </c>
      <c r="B27" s="270">
        <v>2001</v>
      </c>
      <c r="C27" s="270">
        <v>2002</v>
      </c>
      <c r="D27" s="270">
        <v>2003</v>
      </c>
      <c r="E27" s="270">
        <v>2004</v>
      </c>
      <c r="F27" s="271">
        <v>2005</v>
      </c>
      <c r="G27" s="271">
        <v>2006</v>
      </c>
      <c r="H27" s="271">
        <v>2007</v>
      </c>
      <c r="I27" s="271">
        <v>2008</v>
      </c>
      <c r="J27" s="270">
        <v>2009</v>
      </c>
      <c r="K27" s="270">
        <v>2010</v>
      </c>
      <c r="L27" s="270">
        <v>2011</v>
      </c>
      <c r="M27" s="270">
        <v>2012</v>
      </c>
      <c r="N27" s="270">
        <v>2013</v>
      </c>
      <c r="O27" s="270">
        <v>2014</v>
      </c>
      <c r="P27" s="270">
        <v>2015</v>
      </c>
      <c r="Q27" s="270">
        <v>2016</v>
      </c>
      <c r="R27" s="270">
        <v>2017</v>
      </c>
      <c r="S27" s="270">
        <v>2018</v>
      </c>
      <c r="T27" s="691">
        <v>2019</v>
      </c>
    </row>
    <row r="28" spans="1:20" s="238" customFormat="1" ht="12">
      <c r="A28" s="265" t="s">
        <v>275</v>
      </c>
      <c r="B28" s="272">
        <f>'[3]Matèria fresca'!$H$66</f>
        <v>336912.5992433876</v>
      </c>
      <c r="C28" s="279">
        <f>'[4]2002'!$I$320</f>
        <v>344988.4377242954</v>
      </c>
      <c r="D28" s="279">
        <f>'[4]2003'!$H$184</f>
        <v>281876.38697338104</v>
      </c>
      <c r="E28" s="279">
        <f>'[4]2004'!$K$380</f>
        <v>297546.10586965084</v>
      </c>
      <c r="F28" s="279">
        <v>272124</v>
      </c>
      <c r="G28" s="279">
        <v>332489</v>
      </c>
      <c r="H28" s="279">
        <v>427417</v>
      </c>
      <c r="I28" s="279">
        <v>421281.84</v>
      </c>
      <c r="J28" s="276">
        <v>373037</v>
      </c>
      <c r="K28" s="276">
        <v>287157</v>
      </c>
      <c r="L28" s="276">
        <v>267462</v>
      </c>
      <c r="M28" s="276">
        <v>280849.02</v>
      </c>
      <c r="N28" s="276">
        <v>343793.92</v>
      </c>
      <c r="O28" s="276">
        <v>412362.93</v>
      </c>
      <c r="P28" s="276">
        <v>444764.8599999999</v>
      </c>
      <c r="Q28" s="276">
        <v>455715</v>
      </c>
      <c r="R28" s="279">
        <v>462991</v>
      </c>
      <c r="S28" s="279">
        <v>436190.9800000001</v>
      </c>
      <c r="T28" s="692">
        <v>464616.84</v>
      </c>
    </row>
    <row r="29" spans="1:20" s="238" customFormat="1" ht="12">
      <c r="A29" s="273" t="s">
        <v>276</v>
      </c>
      <c r="B29" s="389">
        <f>'[3]Matèria fresca'!$H$67</f>
        <v>4937.440026283264</v>
      </c>
      <c r="C29" s="277">
        <f>'[4]2002'!$I$329</f>
        <v>2642.989999294281</v>
      </c>
      <c r="D29" s="274">
        <f>'[4]2003'!$H$347</f>
        <v>376.15000009536743</v>
      </c>
      <c r="E29" s="275" t="s">
        <v>277</v>
      </c>
      <c r="F29" s="275" t="s">
        <v>277</v>
      </c>
      <c r="G29" s="275">
        <v>527</v>
      </c>
      <c r="H29" s="275">
        <v>677</v>
      </c>
      <c r="I29" s="275">
        <v>214.5</v>
      </c>
      <c r="J29" s="278"/>
      <c r="K29" s="390">
        <v>170.54</v>
      </c>
      <c r="L29" s="390">
        <v>3138</v>
      </c>
      <c r="M29" s="278">
        <v>3853.0299999999997</v>
      </c>
      <c r="N29" s="278"/>
      <c r="O29" s="278"/>
      <c r="P29" s="278"/>
      <c r="Q29" s="278"/>
      <c r="R29" s="277"/>
      <c r="S29" s="277"/>
      <c r="T29" s="693"/>
    </row>
    <row r="30" spans="1:20" s="238" customFormat="1" ht="12">
      <c r="A30" s="265" t="s">
        <v>278</v>
      </c>
      <c r="B30" s="272">
        <f>'[3]Matèria fresca'!$H$68</f>
        <v>133820.74671721458</v>
      </c>
      <c r="C30" s="279">
        <f>'[4]2002'!$I$159</f>
        <v>142527.02594089508</v>
      </c>
      <c r="D30" s="272">
        <f>'[4]2003'!$H$83</f>
        <v>120607.68881869316</v>
      </c>
      <c r="E30" s="272">
        <f>'[4]2004'!$K$102</f>
        <v>126418.92996096611</v>
      </c>
      <c r="F30" s="272">
        <v>70509</v>
      </c>
      <c r="G30" s="272">
        <v>45703</v>
      </c>
      <c r="H30" s="272">
        <v>42834</v>
      </c>
      <c r="I30" s="272">
        <v>24006.42</v>
      </c>
      <c r="J30" s="276">
        <v>10979</v>
      </c>
      <c r="K30" s="276">
        <v>5609</v>
      </c>
      <c r="L30" s="276">
        <v>3065</v>
      </c>
      <c r="M30" s="276">
        <v>10758.82</v>
      </c>
      <c r="N30" s="276">
        <v>18159.32</v>
      </c>
      <c r="O30" s="276">
        <v>25329.62</v>
      </c>
      <c r="P30" s="276">
        <v>20671</v>
      </c>
      <c r="Q30" s="276">
        <v>6538</v>
      </c>
      <c r="R30" s="279">
        <v>3439</v>
      </c>
      <c r="S30" s="279">
        <v>7204.26</v>
      </c>
      <c r="T30" s="692">
        <v>11020.18</v>
      </c>
    </row>
    <row r="31" spans="1:20" s="238" customFormat="1" ht="12">
      <c r="A31" s="273" t="s">
        <v>279</v>
      </c>
      <c r="B31" s="389">
        <f>'[3]Matèria fresca'!$H$69</f>
        <v>2765.990038871765</v>
      </c>
      <c r="C31" s="277" t="s">
        <v>277</v>
      </c>
      <c r="D31" s="275" t="s">
        <v>277</v>
      </c>
      <c r="E31" s="275">
        <v>283</v>
      </c>
      <c r="F31" s="275" t="s">
        <v>277</v>
      </c>
      <c r="G31" s="275" t="s">
        <v>277</v>
      </c>
      <c r="H31" s="275" t="s">
        <v>277</v>
      </c>
      <c r="I31" s="275">
        <v>163.5</v>
      </c>
      <c r="J31" s="278"/>
      <c r="K31" s="278" t="s">
        <v>277</v>
      </c>
      <c r="L31" s="278" t="s">
        <v>277</v>
      </c>
      <c r="M31" s="278"/>
      <c r="N31" s="278"/>
      <c r="O31" s="278"/>
      <c r="P31" s="278"/>
      <c r="Q31" s="278"/>
      <c r="R31" s="277"/>
      <c r="S31" s="277"/>
      <c r="T31" s="693"/>
    </row>
    <row r="32" spans="1:20" s="238" customFormat="1" ht="12">
      <c r="A32" s="254" t="s">
        <v>280</v>
      </c>
      <c r="B32" s="272">
        <f>'[3]Matèria fresca'!$H$70</f>
        <v>20229.418656338028</v>
      </c>
      <c r="C32" s="279" t="s">
        <v>277</v>
      </c>
      <c r="D32" s="280" t="s">
        <v>277</v>
      </c>
      <c r="E32" s="279" t="s">
        <v>277</v>
      </c>
      <c r="F32" s="279" t="s">
        <v>277</v>
      </c>
      <c r="G32" s="280" t="s">
        <v>277</v>
      </c>
      <c r="H32" s="280" t="s">
        <v>277</v>
      </c>
      <c r="I32" s="280" t="s">
        <v>277</v>
      </c>
      <c r="J32" s="276"/>
      <c r="K32" s="276" t="s">
        <v>277</v>
      </c>
      <c r="L32" s="276" t="s">
        <v>277</v>
      </c>
      <c r="M32" s="276"/>
      <c r="N32" s="276"/>
      <c r="O32" s="276"/>
      <c r="P32" s="276"/>
      <c r="Q32" s="276"/>
      <c r="R32" s="279"/>
      <c r="S32" s="279"/>
      <c r="T32" s="692"/>
    </row>
    <row r="33" spans="1:20" s="238" customFormat="1" ht="22.5">
      <c r="A33" s="281" t="s">
        <v>281</v>
      </c>
      <c r="B33" s="282" t="s">
        <v>277</v>
      </c>
      <c r="C33" s="283" t="s">
        <v>277</v>
      </c>
      <c r="D33" s="282">
        <f>'[4]2003'!$H$17</f>
        <v>215.16000366210938</v>
      </c>
      <c r="E33" s="282">
        <v>6474</v>
      </c>
      <c r="F33" s="282">
        <v>23765</v>
      </c>
      <c r="G33" s="282">
        <v>9703</v>
      </c>
      <c r="H33" s="282">
        <v>7767</v>
      </c>
      <c r="I33" s="282">
        <v>15737.98</v>
      </c>
      <c r="J33" s="282">
        <v>26823</v>
      </c>
      <c r="K33" s="282">
        <v>41322</v>
      </c>
      <c r="L33" s="282">
        <v>58402</v>
      </c>
      <c r="M33" s="282">
        <v>46657.55999999999</v>
      </c>
      <c r="N33" s="282">
        <v>27045.330000000005</v>
      </c>
      <c r="O33" s="282">
        <v>7614.78</v>
      </c>
      <c r="P33" s="282">
        <v>8010.259999999999</v>
      </c>
      <c r="Q33" s="282">
        <v>7964</v>
      </c>
      <c r="R33" s="282">
        <v>7370</v>
      </c>
      <c r="S33" s="282">
        <v>7585.37</v>
      </c>
      <c r="T33" s="694">
        <v>5490.969999999999</v>
      </c>
    </row>
    <row r="34" spans="1:20" s="238" customFormat="1" ht="12.75" thickBot="1">
      <c r="A34" s="266" t="s">
        <v>282</v>
      </c>
      <c r="B34" s="284">
        <f aca="true" t="shared" si="1" ref="B34:K34">SUM(B28:B33)</f>
        <v>498666.1946820952</v>
      </c>
      <c r="C34" s="284">
        <f t="shared" si="1"/>
        <v>490158.4536644848</v>
      </c>
      <c r="D34" s="284">
        <f t="shared" si="1"/>
        <v>403075.3857958317</v>
      </c>
      <c r="E34" s="284">
        <f t="shared" si="1"/>
        <v>430722.03583061695</v>
      </c>
      <c r="F34" s="284">
        <f t="shared" si="1"/>
        <v>366398</v>
      </c>
      <c r="G34" s="284">
        <f t="shared" si="1"/>
        <v>388422</v>
      </c>
      <c r="H34" s="284">
        <f t="shared" si="1"/>
        <v>478695</v>
      </c>
      <c r="I34" s="284">
        <f t="shared" si="1"/>
        <v>461404.24</v>
      </c>
      <c r="J34" s="391">
        <f t="shared" si="1"/>
        <v>410839</v>
      </c>
      <c r="K34" s="391">
        <f t="shared" si="1"/>
        <v>334258.54</v>
      </c>
      <c r="L34" s="391">
        <v>332067</v>
      </c>
      <c r="M34" s="391">
        <f>SUM(M28:M33)</f>
        <v>342118.43000000005</v>
      </c>
      <c r="N34" s="391">
        <v>388998.57</v>
      </c>
      <c r="O34" s="391">
        <v>445307.33</v>
      </c>
      <c r="P34" s="391">
        <v>473446.11999999994</v>
      </c>
      <c r="Q34" s="391">
        <v>470217</v>
      </c>
      <c r="R34" s="391">
        <f>SUM(R28:R33)</f>
        <v>473800</v>
      </c>
      <c r="S34" s="391">
        <f>SUM(S28:S33)</f>
        <v>450980.6100000001</v>
      </c>
      <c r="T34" s="695">
        <v>481127.99</v>
      </c>
    </row>
    <row r="35" spans="1:19" s="238" customFormat="1" ht="12">
      <c r="A35" s="254"/>
      <c r="B35" s="285"/>
      <c r="C35" s="285"/>
      <c r="D35" s="234"/>
      <c r="E35" s="235"/>
      <c r="F35" s="234"/>
      <c r="G35" s="234"/>
      <c r="H35" s="234"/>
      <c r="I35" s="234"/>
      <c r="J35" s="233"/>
      <c r="K35" s="233"/>
      <c r="L35" s="233"/>
      <c r="M35" s="237"/>
      <c r="N35" s="237"/>
      <c r="O35" s="233"/>
      <c r="P35" s="233"/>
      <c r="Q35" s="233"/>
      <c r="R35" s="233"/>
      <c r="S35" s="373"/>
    </row>
    <row r="36" spans="1:19" s="238" customFormat="1" ht="12.75">
      <c r="A36" s="286" t="s">
        <v>283</v>
      </c>
      <c r="B36" s="233"/>
      <c r="C36" s="233"/>
      <c r="D36" s="233"/>
      <c r="E36" s="233"/>
      <c r="F36" s="233"/>
      <c r="G36" s="233"/>
      <c r="H36" s="233"/>
      <c r="I36" s="233"/>
      <c r="J36" s="233"/>
      <c r="K36" s="233"/>
      <c r="L36" s="233"/>
      <c r="M36" s="237"/>
      <c r="N36" s="237"/>
      <c r="O36" s="233"/>
      <c r="P36" s="233"/>
      <c r="Q36" s="233"/>
      <c r="R36" s="233"/>
      <c r="S36" s="373"/>
    </row>
    <row r="39" spans="1:9" ht="13.5">
      <c r="A39" s="617" t="s">
        <v>326</v>
      </c>
      <c r="B39" s="618"/>
      <c r="C39" s="618"/>
      <c r="D39" s="618"/>
      <c r="E39" s="618"/>
      <c r="F39" s="618"/>
      <c r="G39" s="618"/>
      <c r="H39" s="618"/>
      <c r="I39" s="618"/>
    </row>
    <row r="40" spans="1:9" ht="23.25" thickBot="1">
      <c r="A40" s="619">
        <v>2019</v>
      </c>
      <c r="B40" s="618"/>
      <c r="C40" s="618"/>
      <c r="D40" s="618"/>
      <c r="E40" s="618"/>
      <c r="F40" s="618"/>
      <c r="G40" s="618"/>
      <c r="H40" s="618"/>
      <c r="I40" s="618"/>
    </row>
    <row r="41" spans="1:3" ht="26.25" thickBot="1">
      <c r="A41" s="287" t="s">
        <v>284</v>
      </c>
      <c r="B41" s="383" t="s">
        <v>285</v>
      </c>
      <c r="C41" s="384" t="s">
        <v>286</v>
      </c>
    </row>
    <row r="42" spans="1:3" ht="13.5" thickBot="1">
      <c r="A42" s="294" t="s">
        <v>287</v>
      </c>
      <c r="B42" s="385">
        <v>7724.425209999999</v>
      </c>
      <c r="C42" s="288">
        <f>B42/B$51</f>
        <v>0.06345518021363646</v>
      </c>
    </row>
    <row r="43" spans="1:3" ht="13.5" thickBot="1">
      <c r="A43" s="295" t="s">
        <v>288</v>
      </c>
      <c r="B43" s="386">
        <v>55645.47075999998</v>
      </c>
      <c r="C43" s="288">
        <f aca="true" t="shared" si="2" ref="C43:C48">B43/B$51</f>
        <v>0.4571205337812361</v>
      </c>
    </row>
    <row r="44" spans="1:3" ht="26.25" thickBot="1">
      <c r="A44" s="295" t="s">
        <v>289</v>
      </c>
      <c r="B44" s="386">
        <v>6024.58745</v>
      </c>
      <c r="C44" s="288">
        <f t="shared" si="2"/>
        <v>0.04949122710873687</v>
      </c>
    </row>
    <row r="45" spans="1:3" ht="13.5" thickBot="1">
      <c r="A45" s="295" t="s">
        <v>290</v>
      </c>
      <c r="B45" s="386">
        <v>237.33828</v>
      </c>
      <c r="C45" s="288">
        <f t="shared" si="2"/>
        <v>0.0019497040775923972</v>
      </c>
    </row>
    <row r="46" spans="1:3" ht="13.5" thickBot="1">
      <c r="A46" s="295" t="s">
        <v>270</v>
      </c>
      <c r="B46" s="386">
        <v>50233.71615000001</v>
      </c>
      <c r="C46" s="288">
        <f t="shared" si="2"/>
        <v>0.4126636512671874</v>
      </c>
    </row>
    <row r="47" spans="1:3" ht="26.25" thickBot="1">
      <c r="A47" s="295" t="s">
        <v>327</v>
      </c>
      <c r="B47" s="387">
        <v>235.693</v>
      </c>
      <c r="C47" s="288">
        <f t="shared" si="2"/>
        <v>0.001936188309614382</v>
      </c>
    </row>
    <row r="48" spans="1:3" ht="24">
      <c r="A48" s="296" t="s">
        <v>291</v>
      </c>
      <c r="B48" s="386">
        <v>1240.1014400000001</v>
      </c>
      <c r="C48" s="288">
        <f t="shared" si="2"/>
        <v>0.010187277139600926</v>
      </c>
    </row>
    <row r="49" spans="1:3" ht="13.5" thickBot="1">
      <c r="A49" s="297" t="s">
        <v>292</v>
      </c>
      <c r="B49" s="289">
        <v>121341.33228999993</v>
      </c>
      <c r="C49" s="290">
        <f>B49/B51</f>
        <v>0.9968037618976041</v>
      </c>
    </row>
    <row r="50" spans="1:3" ht="12">
      <c r="A50" s="298" t="s">
        <v>293</v>
      </c>
      <c r="B50" s="291">
        <v>389.07938</v>
      </c>
      <c r="C50" s="292">
        <f>B50/B51</f>
        <v>0.0031962381023959634</v>
      </c>
    </row>
    <row r="51" spans="1:4" ht="13.5" thickBot="1">
      <c r="A51" s="299" t="s">
        <v>294</v>
      </c>
      <c r="B51" s="388">
        <v>121730.41166999993</v>
      </c>
      <c r="C51" s="293">
        <f>B51/B51</f>
        <v>1</v>
      </c>
      <c r="D51" s="238"/>
    </row>
  </sheetData>
  <sheetProtection/>
  <printOptions/>
  <pageMargins left="0.1968503937007874" right="0.1968503937007874" top="0.984251968503937" bottom="0.984251968503937" header="0" footer="0"/>
  <pageSetup horizontalDpi="600" verticalDpi="600" orientation="landscape" paperSize="9" scale="78" r:id="rId1"/>
  <rowBreaks count="1" manualBreakCount="1">
    <brk id="37" max="19" man="1"/>
  </rowBreaks>
  <ignoredErrors>
    <ignoredError sqref="R9:S9" formulaRange="1"/>
  </ignoredErrors>
</worksheet>
</file>

<file path=xl/worksheets/sheet12.xml><?xml version="1.0" encoding="utf-8"?>
<worksheet xmlns="http://schemas.openxmlformats.org/spreadsheetml/2006/main" xmlns:r="http://schemas.openxmlformats.org/officeDocument/2006/relationships">
  <dimension ref="A1:N11"/>
  <sheetViews>
    <sheetView tabSelected="1" zoomScalePageLayoutView="0" workbookViewId="0" topLeftCell="A1">
      <selection activeCell="J13" sqref="J13"/>
    </sheetView>
  </sheetViews>
  <sheetFormatPr defaultColWidth="9.28125" defaultRowHeight="12.75"/>
  <cols>
    <col min="1" max="1" width="12.421875" style="233" customWidth="1"/>
    <col min="2" max="2" width="15.7109375" style="233" customWidth="1"/>
    <col min="3" max="3" width="26.421875" style="233" customWidth="1"/>
    <col min="4" max="13" width="12.28125" style="233" customWidth="1"/>
    <col min="14" max="14" width="17.421875" style="233" customWidth="1"/>
    <col min="15" max="16384" width="9.28125" style="233" customWidth="1"/>
  </cols>
  <sheetData>
    <row r="1" spans="1:6" ht="13.5">
      <c r="A1" s="617" t="s">
        <v>386</v>
      </c>
      <c r="B1" s="618"/>
      <c r="C1" s="618"/>
      <c r="D1" s="618"/>
      <c r="E1" s="618"/>
      <c r="F1" s="618"/>
    </row>
    <row r="3" spans="1:14" ht="22.5">
      <c r="A3" s="300"/>
      <c r="B3" s="300" t="s">
        <v>295</v>
      </c>
      <c r="C3" s="269" t="s">
        <v>296</v>
      </c>
      <c r="D3" s="269" t="s">
        <v>297</v>
      </c>
      <c r="E3" s="269" t="s">
        <v>298</v>
      </c>
      <c r="F3" s="269" t="s">
        <v>299</v>
      </c>
      <c r="G3" s="269" t="s">
        <v>300</v>
      </c>
      <c r="H3" s="269" t="s">
        <v>301</v>
      </c>
      <c r="I3" s="269" t="s">
        <v>302</v>
      </c>
      <c r="J3" s="269" t="s">
        <v>303</v>
      </c>
      <c r="K3" s="269" t="s">
        <v>304</v>
      </c>
      <c r="L3" s="269" t="s">
        <v>323</v>
      </c>
      <c r="M3" s="269" t="s">
        <v>385</v>
      </c>
      <c r="N3" s="300" t="s">
        <v>305</v>
      </c>
    </row>
    <row r="4" spans="1:14" ht="12">
      <c r="A4" s="716" t="s">
        <v>306</v>
      </c>
      <c r="B4" s="301" t="s">
        <v>307</v>
      </c>
      <c r="C4" s="302" t="s">
        <v>308</v>
      </c>
      <c r="D4" s="301">
        <v>783</v>
      </c>
      <c r="E4" s="301">
        <v>733</v>
      </c>
      <c r="F4" s="301">
        <v>223</v>
      </c>
      <c r="G4" s="301">
        <v>723</v>
      </c>
      <c r="H4" s="301">
        <v>586</v>
      </c>
      <c r="I4" s="301">
        <v>664</v>
      </c>
      <c r="J4" s="301">
        <v>662</v>
      </c>
      <c r="K4" s="301">
        <v>659</v>
      </c>
      <c r="L4" s="301">
        <v>553</v>
      </c>
      <c r="M4" s="301">
        <v>553</v>
      </c>
      <c r="N4" s="301" t="s">
        <v>3</v>
      </c>
    </row>
    <row r="5" spans="1:14" ht="19.5">
      <c r="A5" s="717"/>
      <c r="B5" s="303" t="s">
        <v>309</v>
      </c>
      <c r="C5" s="304" t="s">
        <v>310</v>
      </c>
      <c r="D5" s="303">
        <v>151</v>
      </c>
      <c r="E5" s="303">
        <v>159</v>
      </c>
      <c r="F5" s="303">
        <v>0</v>
      </c>
      <c r="G5" s="303">
        <v>197</v>
      </c>
      <c r="H5" s="303">
        <v>188</v>
      </c>
      <c r="I5" s="303">
        <v>191</v>
      </c>
      <c r="J5" s="303">
        <v>194</v>
      </c>
      <c r="K5" s="303">
        <v>186</v>
      </c>
      <c r="L5" s="303">
        <v>190</v>
      </c>
      <c r="M5" s="303">
        <v>190</v>
      </c>
      <c r="N5" s="303" t="s">
        <v>3</v>
      </c>
    </row>
    <row r="6" spans="1:14" ht="19.5">
      <c r="A6" s="717"/>
      <c r="B6" s="301" t="s">
        <v>311</v>
      </c>
      <c r="C6" s="302" t="s">
        <v>312</v>
      </c>
      <c r="D6" s="301">
        <v>826</v>
      </c>
      <c r="E6" s="301">
        <v>642</v>
      </c>
      <c r="F6" s="301">
        <v>444</v>
      </c>
      <c r="G6" s="301">
        <v>738</v>
      </c>
      <c r="H6" s="301">
        <v>492</v>
      </c>
      <c r="I6" s="301">
        <v>505</v>
      </c>
      <c r="J6" s="301">
        <v>508</v>
      </c>
      <c r="K6" s="301">
        <v>496</v>
      </c>
      <c r="L6" s="301">
        <v>499</v>
      </c>
      <c r="M6" s="301">
        <v>499</v>
      </c>
      <c r="N6" s="301" t="s">
        <v>330</v>
      </c>
    </row>
    <row r="7" spans="1:14" ht="22.5">
      <c r="A7" s="717"/>
      <c r="B7" s="303" t="s">
        <v>313</v>
      </c>
      <c r="C7" s="304" t="s">
        <v>314</v>
      </c>
      <c r="D7" s="303">
        <v>115</v>
      </c>
      <c r="E7" s="303">
        <v>107</v>
      </c>
      <c r="F7" s="303">
        <v>41</v>
      </c>
      <c r="G7" s="303">
        <v>107</v>
      </c>
      <c r="H7" s="303">
        <v>104</v>
      </c>
      <c r="I7" s="303">
        <v>120</v>
      </c>
      <c r="J7" s="303">
        <v>131</v>
      </c>
      <c r="K7" s="303">
        <v>132</v>
      </c>
      <c r="L7" s="303">
        <v>98</v>
      </c>
      <c r="M7" s="303">
        <v>98</v>
      </c>
      <c r="N7" s="303" t="s">
        <v>3</v>
      </c>
    </row>
    <row r="8" spans="1:14" ht="22.5">
      <c r="A8" s="718"/>
      <c r="B8" s="301" t="s">
        <v>315</v>
      </c>
      <c r="C8" s="302" t="s">
        <v>316</v>
      </c>
      <c r="D8" s="301">
        <v>266</v>
      </c>
      <c r="E8" s="301">
        <v>178</v>
      </c>
      <c r="F8" s="301">
        <v>0</v>
      </c>
      <c r="G8" s="301">
        <v>146</v>
      </c>
      <c r="H8" s="301">
        <v>133</v>
      </c>
      <c r="I8" s="301">
        <v>110</v>
      </c>
      <c r="J8" s="301">
        <v>178</v>
      </c>
      <c r="K8" s="301">
        <v>160</v>
      </c>
      <c r="L8" s="301">
        <v>107</v>
      </c>
      <c r="M8" s="301">
        <v>107</v>
      </c>
      <c r="N8" s="301" t="s">
        <v>3</v>
      </c>
    </row>
    <row r="9" spans="1:14" ht="22.5">
      <c r="A9" s="305" t="s">
        <v>317</v>
      </c>
      <c r="B9" s="306" t="s">
        <v>318</v>
      </c>
      <c r="C9" s="306"/>
      <c r="D9" s="306">
        <v>497</v>
      </c>
      <c r="E9" s="306">
        <v>487</v>
      </c>
      <c r="F9" s="306">
        <v>235</v>
      </c>
      <c r="G9" s="306">
        <v>235</v>
      </c>
      <c r="H9" s="306">
        <v>235</v>
      </c>
      <c r="I9" s="306">
        <v>235</v>
      </c>
      <c r="J9" s="306">
        <v>235</v>
      </c>
      <c r="K9" s="306">
        <v>240</v>
      </c>
      <c r="L9" s="306">
        <v>400</v>
      </c>
      <c r="M9" s="306">
        <v>306</v>
      </c>
      <c r="N9" s="306" t="s">
        <v>331</v>
      </c>
    </row>
    <row r="11" ht="12.75">
      <c r="A11" s="286" t="s">
        <v>319</v>
      </c>
    </row>
  </sheetData>
  <sheetProtection/>
  <mergeCells count="1">
    <mergeCell ref="A4:A8"/>
  </mergeCells>
  <printOptions/>
  <pageMargins left="0.1968503937007874" right="0.1968503937007874" top="0.984251968503937" bottom="0.984251968503937" header="0" footer="0"/>
  <pageSetup horizontalDpi="600" verticalDpi="600" orientation="landscape" paperSize="9" scale="67" r:id="rId1"/>
</worksheet>
</file>

<file path=xl/worksheets/sheet2.xml><?xml version="1.0" encoding="utf-8"?>
<worksheet xmlns="http://schemas.openxmlformats.org/spreadsheetml/2006/main" xmlns:r="http://schemas.openxmlformats.org/officeDocument/2006/relationships">
  <dimension ref="A1:Y459"/>
  <sheetViews>
    <sheetView workbookViewId="0" topLeftCell="A15">
      <selection activeCell="K33" sqref="K33"/>
    </sheetView>
  </sheetViews>
  <sheetFormatPr defaultColWidth="11.421875" defaultRowHeight="12.75"/>
  <cols>
    <col min="1" max="3" width="3.7109375" style="10" bestFit="1" customWidth="1"/>
    <col min="4" max="4" width="8.00390625" style="10" customWidth="1"/>
    <col min="5" max="5" width="9.28125" style="17" customWidth="1"/>
    <col min="6" max="6" width="20.57421875" style="10" customWidth="1"/>
    <col min="7" max="9" width="5.8515625" style="15" customWidth="1"/>
    <col min="10" max="13" width="5.8515625" style="18" customWidth="1"/>
    <col min="14" max="19" width="5.8515625" style="10" customWidth="1"/>
    <col min="20" max="20" width="5.8515625" style="319" customWidth="1"/>
    <col min="21" max="21" width="5.8515625" style="15" customWidth="1"/>
    <col min="22" max="16384" width="11.421875" style="10" customWidth="1"/>
  </cols>
  <sheetData>
    <row r="1" spans="1:25" ht="18" customHeight="1">
      <c r="A1" s="576" t="s">
        <v>382</v>
      </c>
      <c r="B1" s="577"/>
      <c r="C1" s="577"/>
      <c r="D1" s="578"/>
      <c r="E1" s="579"/>
      <c r="F1" s="580"/>
      <c r="G1" s="581"/>
      <c r="H1" s="581"/>
      <c r="I1" s="581"/>
      <c r="J1" s="582"/>
      <c r="K1" s="582"/>
      <c r="L1" s="31"/>
      <c r="M1" s="31"/>
      <c r="N1" s="31"/>
      <c r="O1" s="31"/>
      <c r="P1" s="31"/>
      <c r="Q1" s="1"/>
      <c r="R1" s="1"/>
      <c r="S1" s="1"/>
      <c r="V1" s="1"/>
      <c r="W1" s="1"/>
      <c r="X1" s="1"/>
      <c r="Y1" s="1"/>
    </row>
    <row r="2" spans="1:25" ht="13.5" customHeight="1">
      <c r="A2" s="41"/>
      <c r="B2" s="41"/>
      <c r="C2" s="41"/>
      <c r="D2" s="2"/>
      <c r="F2" s="1"/>
      <c r="J2" s="31"/>
      <c r="K2" s="31"/>
      <c r="L2" s="31"/>
      <c r="M2" s="31"/>
      <c r="N2" s="31"/>
      <c r="O2" s="31"/>
      <c r="P2" s="31"/>
      <c r="Q2" s="1"/>
      <c r="R2" s="1"/>
      <c r="S2" s="1"/>
      <c r="V2" s="1"/>
      <c r="W2" s="1"/>
      <c r="X2" s="1"/>
      <c r="Y2" s="1"/>
    </row>
    <row r="3" spans="1:25" ht="12" customHeight="1">
      <c r="A3" s="1"/>
      <c r="B3" s="1"/>
      <c r="C3" s="1"/>
      <c r="D3" s="1"/>
      <c r="F3" s="1"/>
      <c r="J3" s="32"/>
      <c r="K3" s="32"/>
      <c r="L3" s="32"/>
      <c r="M3" s="32"/>
      <c r="N3" s="32"/>
      <c r="O3" s="32"/>
      <c r="P3" s="32"/>
      <c r="Q3" s="1"/>
      <c r="R3" s="1"/>
      <c r="S3" s="1"/>
      <c r="V3" s="1"/>
      <c r="W3" s="1"/>
      <c r="X3" s="1"/>
      <c r="Y3" s="1"/>
    </row>
    <row r="4" spans="1:25" ht="3.75" customHeight="1">
      <c r="A4" s="8"/>
      <c r="B4" s="8"/>
      <c r="C4" s="8"/>
      <c r="D4" s="8"/>
      <c r="E4" s="19"/>
      <c r="F4" s="8"/>
      <c r="G4" s="16"/>
      <c r="H4" s="16"/>
      <c r="I4" s="16"/>
      <c r="J4" s="20"/>
      <c r="K4" s="20"/>
      <c r="L4" s="20"/>
      <c r="M4" s="20"/>
      <c r="N4" s="20"/>
      <c r="O4" s="20"/>
      <c r="P4" s="20"/>
      <c r="Q4" s="20"/>
      <c r="R4" s="8"/>
      <c r="S4" s="1"/>
      <c r="V4" s="1"/>
      <c r="W4" s="1"/>
      <c r="X4" s="1"/>
      <c r="Y4" s="1"/>
    </row>
    <row r="5" spans="1:21" s="7" customFormat="1" ht="3.75" customHeight="1">
      <c r="A5" s="44"/>
      <c r="B5" s="44"/>
      <c r="C5" s="44"/>
      <c r="D5" s="44"/>
      <c r="E5" s="44"/>
      <c r="F5" s="44"/>
      <c r="G5" s="44"/>
      <c r="H5" s="44"/>
      <c r="I5" s="44"/>
      <c r="J5" s="45"/>
      <c r="K5" s="45"/>
      <c r="L5" s="45"/>
      <c r="M5" s="45"/>
      <c r="N5" s="45"/>
      <c r="O5" s="45"/>
      <c r="P5" s="45"/>
      <c r="Q5" s="45"/>
      <c r="R5" s="45"/>
      <c r="S5" s="90"/>
      <c r="T5" s="320"/>
      <c r="U5" s="320"/>
    </row>
    <row r="6" spans="1:21" s="7" customFormat="1" ht="12.75" customHeight="1">
      <c r="A6" s="69"/>
      <c r="B6" s="69"/>
      <c r="C6" s="69"/>
      <c r="D6" s="69"/>
      <c r="E6" s="70" t="s">
        <v>6</v>
      </c>
      <c r="F6" s="50"/>
      <c r="G6" s="69"/>
      <c r="H6" s="69"/>
      <c r="I6" s="69"/>
      <c r="J6" s="69"/>
      <c r="K6" s="69"/>
      <c r="L6" s="69"/>
      <c r="M6" s="69"/>
      <c r="N6" s="69"/>
      <c r="O6" s="69"/>
      <c r="P6" s="69"/>
      <c r="Q6" s="69"/>
      <c r="R6" s="69"/>
      <c r="S6" s="69"/>
      <c r="T6" s="321"/>
      <c r="U6" s="321"/>
    </row>
    <row r="7" spans="1:21" s="7" customFormat="1" ht="9" customHeight="1">
      <c r="A7" s="49" t="s">
        <v>9</v>
      </c>
      <c r="B7" s="69"/>
      <c r="C7" s="69"/>
      <c r="D7" s="71" t="s">
        <v>73</v>
      </c>
      <c r="E7" s="72" t="s">
        <v>8</v>
      </c>
      <c r="F7" s="50" t="s">
        <v>74</v>
      </c>
      <c r="G7" s="73">
        <v>2005</v>
      </c>
      <c r="H7" s="73">
        <v>2006</v>
      </c>
      <c r="I7" s="73">
        <v>2007</v>
      </c>
      <c r="J7" s="73">
        <v>2008</v>
      </c>
      <c r="K7" s="73">
        <v>2009</v>
      </c>
      <c r="L7" s="73">
        <v>2010</v>
      </c>
      <c r="M7" s="73">
        <v>2011</v>
      </c>
      <c r="N7" s="73">
        <v>2012</v>
      </c>
      <c r="O7" s="73">
        <v>2013</v>
      </c>
      <c r="P7" s="73">
        <v>2014</v>
      </c>
      <c r="Q7" s="73">
        <v>2015</v>
      </c>
      <c r="R7" s="73">
        <v>2016</v>
      </c>
      <c r="S7" s="73">
        <v>2017</v>
      </c>
      <c r="T7" s="327">
        <v>2018</v>
      </c>
      <c r="U7" s="327">
        <v>2019</v>
      </c>
    </row>
    <row r="8" spans="1:21" s="7" customFormat="1" ht="10.5" customHeight="1">
      <c r="A8" s="51"/>
      <c r="B8" s="74"/>
      <c r="C8" s="74"/>
      <c r="D8" s="75" t="s">
        <v>75</v>
      </c>
      <c r="E8" s="75" t="s">
        <v>118</v>
      </c>
      <c r="F8" s="51" t="s">
        <v>76</v>
      </c>
      <c r="G8" s="74"/>
      <c r="H8" s="74"/>
      <c r="I8" s="74"/>
      <c r="J8" s="74"/>
      <c r="K8" s="74"/>
      <c r="L8" s="74"/>
      <c r="M8" s="74"/>
      <c r="N8" s="74"/>
      <c r="O8" s="74"/>
      <c r="P8" s="74"/>
      <c r="Q8" s="74"/>
      <c r="R8" s="74"/>
      <c r="S8" s="74"/>
      <c r="T8" s="322"/>
      <c r="U8" s="322"/>
    </row>
    <row r="9" spans="1:25" s="11" customFormat="1" ht="3.75" customHeight="1">
      <c r="A9" s="3"/>
      <c r="B9" s="3"/>
      <c r="C9" s="3"/>
      <c r="D9" s="3"/>
      <c r="E9" s="22"/>
      <c r="F9" s="3"/>
      <c r="G9" s="7"/>
      <c r="H9" s="7"/>
      <c r="I9" s="7"/>
      <c r="J9" s="3"/>
      <c r="K9" s="3"/>
      <c r="L9" s="3"/>
      <c r="M9" s="3"/>
      <c r="N9" s="3"/>
      <c r="O9" s="3"/>
      <c r="P9" s="3"/>
      <c r="Q9" s="3"/>
      <c r="R9" s="3"/>
      <c r="S9" s="3"/>
      <c r="T9" s="323"/>
      <c r="U9" s="323"/>
      <c r="V9" s="3"/>
      <c r="W9" s="3"/>
      <c r="X9" s="3"/>
      <c r="Y9" s="3"/>
    </row>
    <row r="10" spans="1:25" s="12" customFormat="1" ht="14.25" customHeight="1">
      <c r="A10" s="57" t="s">
        <v>11</v>
      </c>
      <c r="B10" s="5"/>
      <c r="C10" s="5"/>
      <c r="D10" s="23"/>
      <c r="E10" s="24"/>
      <c r="F10" s="5"/>
      <c r="G10" s="23"/>
      <c r="H10" s="23"/>
      <c r="I10" s="23"/>
      <c r="J10" s="5"/>
      <c r="K10" s="5"/>
      <c r="L10" s="5"/>
      <c r="M10" s="5"/>
      <c r="N10" s="5"/>
      <c r="O10" s="5"/>
      <c r="P10" s="5"/>
      <c r="Q10" s="5"/>
      <c r="R10" s="5"/>
      <c r="S10" s="5"/>
      <c r="T10" s="324"/>
      <c r="U10" s="324"/>
      <c r="V10" s="5"/>
      <c r="W10" s="5"/>
      <c r="X10" s="5"/>
      <c r="Y10" s="5"/>
    </row>
    <row r="11" spans="1:25" s="11" customFormat="1" ht="12.75" customHeight="1">
      <c r="A11" s="3"/>
      <c r="B11" s="55" t="s">
        <v>77</v>
      </c>
      <c r="C11" s="55"/>
      <c r="D11" s="56">
        <v>64.7</v>
      </c>
      <c r="E11" s="56">
        <v>854</v>
      </c>
      <c r="F11" s="57" t="s">
        <v>78</v>
      </c>
      <c r="G11" s="307" t="s">
        <v>26</v>
      </c>
      <c r="H11" s="307" t="s">
        <v>26</v>
      </c>
      <c r="I11" s="307">
        <v>17.35</v>
      </c>
      <c r="J11" s="307">
        <v>29.1570624</v>
      </c>
      <c r="K11" s="307">
        <v>27</v>
      </c>
      <c r="L11" s="307">
        <v>56.62</v>
      </c>
      <c r="M11" s="307">
        <v>281.27</v>
      </c>
      <c r="N11" s="307" t="s">
        <v>26</v>
      </c>
      <c r="O11" s="307" t="s">
        <v>26</v>
      </c>
      <c r="P11" s="307">
        <v>89.57</v>
      </c>
      <c r="Q11" s="307">
        <v>56.444</v>
      </c>
      <c r="R11" s="307">
        <v>12.4</v>
      </c>
      <c r="S11" s="307">
        <v>45.75</v>
      </c>
      <c r="T11" s="307">
        <v>79.97</v>
      </c>
      <c r="U11" s="307">
        <v>45.248189986108784</v>
      </c>
      <c r="V11" s="3"/>
      <c r="W11" s="3"/>
      <c r="X11" s="3"/>
      <c r="Y11" s="3"/>
    </row>
    <row r="12" spans="1:25" s="11" customFormat="1" ht="12.75" customHeight="1">
      <c r="A12" s="46"/>
      <c r="B12" s="60" t="s">
        <v>79</v>
      </c>
      <c r="C12" s="60"/>
      <c r="D12" s="61">
        <v>97.2</v>
      </c>
      <c r="E12" s="61">
        <v>1125</v>
      </c>
      <c r="F12" s="62" t="s">
        <v>112</v>
      </c>
      <c r="G12" s="308">
        <v>126.3</v>
      </c>
      <c r="H12" s="308">
        <v>117.45</v>
      </c>
      <c r="I12" s="308">
        <v>74.49</v>
      </c>
      <c r="J12" s="309">
        <v>99.5775552</v>
      </c>
      <c r="K12" s="309">
        <v>130</v>
      </c>
      <c r="L12" s="309">
        <v>129.76</v>
      </c>
      <c r="M12" s="309">
        <v>204.19</v>
      </c>
      <c r="N12" s="309">
        <v>56.6</v>
      </c>
      <c r="O12" s="309">
        <v>124.186</v>
      </c>
      <c r="P12" s="309">
        <v>135.39</v>
      </c>
      <c r="Q12" s="310"/>
      <c r="R12" s="310">
        <v>45.6</v>
      </c>
      <c r="S12" s="310">
        <v>57.14</v>
      </c>
      <c r="T12" s="310">
        <v>171.4</v>
      </c>
      <c r="U12" s="310">
        <v>46.45346975999996</v>
      </c>
      <c r="V12" s="3"/>
      <c r="W12" s="3"/>
      <c r="X12" s="3"/>
      <c r="Y12" s="3"/>
    </row>
    <row r="13" spans="1:25" s="11" customFormat="1" ht="12.75" customHeight="1">
      <c r="A13" s="13"/>
      <c r="B13" s="63" t="s">
        <v>80</v>
      </c>
      <c r="C13" s="63"/>
      <c r="D13" s="56">
        <v>208.3</v>
      </c>
      <c r="E13" s="56">
        <v>3010</v>
      </c>
      <c r="F13" s="64" t="s">
        <v>123</v>
      </c>
      <c r="G13" s="307">
        <v>329.4</v>
      </c>
      <c r="H13" s="307">
        <v>323.8</v>
      </c>
      <c r="I13" s="307">
        <v>201.1</v>
      </c>
      <c r="J13" s="311">
        <v>424.91420575</v>
      </c>
      <c r="K13" s="311">
        <v>387</v>
      </c>
      <c r="L13" s="311">
        <v>507.02</v>
      </c>
      <c r="M13" s="311">
        <v>602.7</v>
      </c>
      <c r="N13" s="311">
        <v>208.1</v>
      </c>
      <c r="O13" s="311">
        <v>402.028</v>
      </c>
      <c r="P13" s="311">
        <v>421.3</v>
      </c>
      <c r="Q13" s="311">
        <v>270.62</v>
      </c>
      <c r="R13" s="311">
        <v>390.1</v>
      </c>
      <c r="S13" s="311">
        <v>289.75</v>
      </c>
      <c r="T13" s="307">
        <v>757.41</v>
      </c>
      <c r="U13" s="307">
        <v>222.20615237618875</v>
      </c>
      <c r="V13" s="3"/>
      <c r="W13" s="3"/>
      <c r="X13" s="3"/>
      <c r="Y13" s="3"/>
    </row>
    <row r="14" spans="1:25" s="11" customFormat="1" ht="12.75" customHeight="1">
      <c r="A14" s="46"/>
      <c r="B14" s="60" t="s">
        <v>81</v>
      </c>
      <c r="C14" s="60"/>
      <c r="D14" s="65">
        <v>21.8</v>
      </c>
      <c r="E14" s="61">
        <v>71.14</v>
      </c>
      <c r="F14" s="62" t="s">
        <v>94</v>
      </c>
      <c r="G14" s="308" t="s">
        <v>26</v>
      </c>
      <c r="H14" s="308" t="s">
        <v>26</v>
      </c>
      <c r="I14" s="308">
        <v>1.4687999999999966</v>
      </c>
      <c r="J14" s="308">
        <v>0.8821674</v>
      </c>
      <c r="K14" s="308">
        <v>3</v>
      </c>
      <c r="L14" s="308">
        <v>5.58</v>
      </c>
      <c r="M14" s="308">
        <v>3.34</v>
      </c>
      <c r="N14" s="308">
        <v>1.49</v>
      </c>
      <c r="O14" s="308">
        <v>1.719</v>
      </c>
      <c r="P14" s="308">
        <v>1.5768</v>
      </c>
      <c r="Q14" s="308">
        <v>2.533</v>
      </c>
      <c r="R14" s="308">
        <v>2.5</v>
      </c>
      <c r="S14" s="308">
        <v>2.35</v>
      </c>
      <c r="T14" s="308">
        <v>3.1</v>
      </c>
      <c r="U14" s="308">
        <v>0.9523311674400001</v>
      </c>
      <c r="V14" s="3"/>
      <c r="W14" s="3"/>
      <c r="X14" s="3"/>
      <c r="Y14" s="3"/>
    </row>
    <row r="15" spans="1:25" s="11" customFormat="1" ht="12.75" customHeight="1">
      <c r="A15" s="13"/>
      <c r="B15" s="63" t="s">
        <v>82</v>
      </c>
      <c r="C15" s="63"/>
      <c r="D15" s="56">
        <v>53.5</v>
      </c>
      <c r="E15" s="56">
        <v>894</v>
      </c>
      <c r="F15" s="64" t="s">
        <v>83</v>
      </c>
      <c r="G15" s="307">
        <v>8</v>
      </c>
      <c r="H15" s="307">
        <v>12.61</v>
      </c>
      <c r="I15" s="307">
        <v>4.76</v>
      </c>
      <c r="J15" s="311">
        <v>8.02439735</v>
      </c>
      <c r="K15" s="311">
        <v>24.1</v>
      </c>
      <c r="L15" s="311">
        <v>25.24</v>
      </c>
      <c r="M15" s="311">
        <v>27.38</v>
      </c>
      <c r="N15" s="311">
        <v>4.81</v>
      </c>
      <c r="O15" s="311">
        <v>10.58</v>
      </c>
      <c r="P15" s="311">
        <v>9.01</v>
      </c>
      <c r="Q15" s="311">
        <v>5.983</v>
      </c>
      <c r="R15" s="311">
        <v>6.4</v>
      </c>
      <c r="S15" s="311">
        <v>13.04</v>
      </c>
      <c r="T15" s="307">
        <v>23.05</v>
      </c>
      <c r="U15" s="307">
        <v>9.611061557500792</v>
      </c>
      <c r="V15" s="3"/>
      <c r="W15" s="3"/>
      <c r="X15" s="3"/>
      <c r="Y15" s="3"/>
    </row>
    <row r="16" spans="1:25" s="11" customFormat="1" ht="12.75" customHeight="1">
      <c r="A16" s="46"/>
      <c r="B16" s="60" t="s">
        <v>84</v>
      </c>
      <c r="C16" s="60"/>
      <c r="D16" s="61">
        <v>58</v>
      </c>
      <c r="E16" s="61">
        <v>1039</v>
      </c>
      <c r="F16" s="62" t="s">
        <v>95</v>
      </c>
      <c r="G16" s="308">
        <v>123.7</v>
      </c>
      <c r="H16" s="308">
        <v>138.01</v>
      </c>
      <c r="I16" s="308">
        <v>106.49</v>
      </c>
      <c r="J16" s="309">
        <v>105.66555840000001</v>
      </c>
      <c r="K16" s="309">
        <v>125.4</v>
      </c>
      <c r="L16" s="309">
        <v>149.56</v>
      </c>
      <c r="M16" s="309">
        <v>161.63</v>
      </c>
      <c r="N16" s="308" t="s">
        <v>26</v>
      </c>
      <c r="O16" s="308">
        <v>125.36</v>
      </c>
      <c r="P16" s="308">
        <v>111.43</v>
      </c>
      <c r="Q16" s="308">
        <v>83.483</v>
      </c>
      <c r="R16" s="308">
        <v>80.5</v>
      </c>
      <c r="S16" s="308">
        <v>91.98</v>
      </c>
      <c r="T16" s="308">
        <v>168.17</v>
      </c>
      <c r="U16" s="308">
        <v>105.49394550722864</v>
      </c>
      <c r="V16" s="3"/>
      <c r="W16" s="3"/>
      <c r="X16" s="3"/>
      <c r="Y16" s="3"/>
    </row>
    <row r="17" spans="1:25" s="11" customFormat="1" ht="12.75" customHeight="1">
      <c r="A17" s="3"/>
      <c r="B17" s="55" t="s">
        <v>85</v>
      </c>
      <c r="C17" s="55"/>
      <c r="D17" s="66">
        <v>41</v>
      </c>
      <c r="E17" s="56">
        <v>223</v>
      </c>
      <c r="F17" s="57" t="s">
        <v>86</v>
      </c>
      <c r="G17" s="307">
        <v>5</v>
      </c>
      <c r="H17" s="307">
        <v>10.98</v>
      </c>
      <c r="I17" s="307">
        <v>3.71</v>
      </c>
      <c r="J17" s="311">
        <v>6.37</v>
      </c>
      <c r="K17" s="311">
        <v>9.4</v>
      </c>
      <c r="L17" s="311">
        <v>14.55</v>
      </c>
      <c r="M17" s="311">
        <v>16.63</v>
      </c>
      <c r="N17" s="311">
        <v>5.8</v>
      </c>
      <c r="O17" s="311">
        <v>6.406</v>
      </c>
      <c r="P17" s="311">
        <v>10.65</v>
      </c>
      <c r="Q17" s="311">
        <v>4.775</v>
      </c>
      <c r="R17" s="311">
        <v>5.7</v>
      </c>
      <c r="S17" s="311">
        <v>10.03</v>
      </c>
      <c r="T17" s="307">
        <v>25.4</v>
      </c>
      <c r="U17" s="307">
        <v>9.022768785619203</v>
      </c>
      <c r="V17" s="3"/>
      <c r="W17" s="3"/>
      <c r="X17" s="3"/>
      <c r="Y17" s="3"/>
    </row>
    <row r="18" spans="1:25" s="11" customFormat="1" ht="12.75" customHeight="1">
      <c r="A18" s="47"/>
      <c r="B18" s="67" t="s">
        <v>87</v>
      </c>
      <c r="C18" s="67"/>
      <c r="D18" s="61">
        <v>169.6</v>
      </c>
      <c r="E18" s="61">
        <v>4948</v>
      </c>
      <c r="F18" s="62" t="s">
        <v>97</v>
      </c>
      <c r="G18" s="308">
        <v>190.5</v>
      </c>
      <c r="H18" s="308">
        <v>260.45</v>
      </c>
      <c r="I18" s="308">
        <v>166.11</v>
      </c>
      <c r="J18" s="309">
        <v>295.32351558799996</v>
      </c>
      <c r="K18" s="309">
        <v>403.3</v>
      </c>
      <c r="L18" s="309">
        <v>480.32</v>
      </c>
      <c r="M18" s="309">
        <v>411.92</v>
      </c>
      <c r="N18" s="309">
        <v>283.04</v>
      </c>
      <c r="O18" s="309">
        <v>354.563</v>
      </c>
      <c r="P18" s="309">
        <v>343.24</v>
      </c>
      <c r="Q18" s="309">
        <v>243.673</v>
      </c>
      <c r="R18" s="309">
        <v>266.4</v>
      </c>
      <c r="S18" s="309">
        <v>303.808</v>
      </c>
      <c r="T18" s="308">
        <v>797.74</v>
      </c>
      <c r="U18" s="308">
        <v>299.24238979661766</v>
      </c>
      <c r="V18" s="3"/>
      <c r="W18" s="3"/>
      <c r="X18" s="3"/>
      <c r="Y18" s="3"/>
    </row>
    <row r="19" spans="1:25" s="11" customFormat="1" ht="12.75" customHeight="1">
      <c r="A19" s="3"/>
      <c r="B19" s="55" t="s">
        <v>19</v>
      </c>
      <c r="C19" s="55"/>
      <c r="D19" s="66">
        <v>90</v>
      </c>
      <c r="E19" s="56">
        <v>1373</v>
      </c>
      <c r="F19" s="64" t="s">
        <v>122</v>
      </c>
      <c r="G19" s="307">
        <v>66.4</v>
      </c>
      <c r="H19" s="307">
        <v>56.58</v>
      </c>
      <c r="I19" s="307">
        <v>63.05</v>
      </c>
      <c r="J19" s="311">
        <v>69.54</v>
      </c>
      <c r="K19" s="311">
        <v>99.4</v>
      </c>
      <c r="L19" s="311">
        <v>121.53</v>
      </c>
      <c r="M19" s="311">
        <v>89.13</v>
      </c>
      <c r="N19" s="311">
        <v>75.12</v>
      </c>
      <c r="O19" s="311">
        <v>117.195</v>
      </c>
      <c r="P19" s="311">
        <v>91.03</v>
      </c>
      <c r="Q19" s="311">
        <v>79.25</v>
      </c>
      <c r="R19" s="311">
        <v>79.6</v>
      </c>
      <c r="S19" s="311">
        <v>89.63</v>
      </c>
      <c r="T19" s="307">
        <v>247.64</v>
      </c>
      <c r="U19" s="307">
        <v>80.9844181862112</v>
      </c>
      <c r="V19" s="3"/>
      <c r="W19" s="3"/>
      <c r="X19" s="3"/>
      <c r="Y19" s="3"/>
    </row>
    <row r="20" spans="1:25" s="11" customFormat="1" ht="12.75" customHeight="1">
      <c r="A20" s="46"/>
      <c r="B20" s="67" t="s">
        <v>1</v>
      </c>
      <c r="C20" s="67"/>
      <c r="D20" s="65">
        <v>79.761</v>
      </c>
      <c r="E20" s="61">
        <v>465.18</v>
      </c>
      <c r="F20" s="62" t="s">
        <v>98</v>
      </c>
      <c r="G20" s="308">
        <v>23.8</v>
      </c>
      <c r="H20" s="308">
        <v>35.83</v>
      </c>
      <c r="I20" s="308">
        <v>22.9</v>
      </c>
      <c r="J20" s="308">
        <v>20.63</v>
      </c>
      <c r="K20" s="308">
        <v>38.2</v>
      </c>
      <c r="L20" s="308">
        <v>43.91</v>
      </c>
      <c r="M20" s="308">
        <v>50.52</v>
      </c>
      <c r="N20" s="308">
        <v>29.29</v>
      </c>
      <c r="O20" s="308">
        <v>40.732</v>
      </c>
      <c r="P20" s="308">
        <v>31.55</v>
      </c>
      <c r="Q20" s="308">
        <v>22.009</v>
      </c>
      <c r="R20" s="308">
        <v>20.8</v>
      </c>
      <c r="S20" s="308">
        <v>26.348</v>
      </c>
      <c r="T20" s="308">
        <v>61.64</v>
      </c>
      <c r="U20" s="308">
        <v>33.09495713890557</v>
      </c>
      <c r="V20" s="3"/>
      <c r="W20" s="3"/>
      <c r="X20" s="3"/>
      <c r="Y20" s="3"/>
    </row>
    <row r="21" spans="1:25" s="11" customFormat="1" ht="12.75" customHeight="1">
      <c r="A21" s="13"/>
      <c r="B21" s="63" t="s">
        <v>23</v>
      </c>
      <c r="C21" s="63"/>
      <c r="D21" s="56">
        <v>48.7</v>
      </c>
      <c r="E21" s="56">
        <v>312</v>
      </c>
      <c r="F21" s="64" t="s">
        <v>88</v>
      </c>
      <c r="G21" s="307" t="s">
        <v>26</v>
      </c>
      <c r="H21" s="307">
        <v>8.686513851821362</v>
      </c>
      <c r="I21" s="307">
        <v>4.743490296799679</v>
      </c>
      <c r="J21" s="307">
        <v>6.970273682774399</v>
      </c>
      <c r="K21" s="307">
        <v>9.5</v>
      </c>
      <c r="L21" s="307">
        <v>16.1</v>
      </c>
      <c r="M21" s="307">
        <v>18.27</v>
      </c>
      <c r="N21" s="307">
        <v>5</v>
      </c>
      <c r="O21" s="307">
        <v>8.948</v>
      </c>
      <c r="P21" s="307">
        <v>9.36</v>
      </c>
      <c r="Q21" s="307">
        <v>4.572</v>
      </c>
      <c r="R21" s="307">
        <v>5.2</v>
      </c>
      <c r="S21" s="312">
        <v>2.4</v>
      </c>
      <c r="T21" s="307">
        <v>24.65</v>
      </c>
      <c r="U21" s="307">
        <v>3.981407126085002</v>
      </c>
      <c r="V21" s="3"/>
      <c r="W21" s="3"/>
      <c r="X21" s="3"/>
      <c r="Y21" s="3"/>
    </row>
    <row r="22" spans="1:25" s="11" customFormat="1" ht="12.75" customHeight="1">
      <c r="A22" s="46"/>
      <c r="B22" s="60" t="s">
        <v>89</v>
      </c>
      <c r="C22" s="60"/>
      <c r="D22" s="61">
        <v>65.7</v>
      </c>
      <c r="E22" s="61">
        <v>423</v>
      </c>
      <c r="F22" s="62" t="s">
        <v>124</v>
      </c>
      <c r="G22" s="308">
        <v>5.3</v>
      </c>
      <c r="H22" s="308">
        <v>8.05</v>
      </c>
      <c r="I22" s="308">
        <v>2.17</v>
      </c>
      <c r="J22" s="309">
        <v>2.5900128000000002</v>
      </c>
      <c r="K22" s="309">
        <v>8.6</v>
      </c>
      <c r="L22" s="309">
        <v>10.45</v>
      </c>
      <c r="M22" s="309">
        <v>6.51</v>
      </c>
      <c r="N22" s="309">
        <v>1.58</v>
      </c>
      <c r="O22" s="309">
        <v>9.064</v>
      </c>
      <c r="P22" s="309">
        <v>5.33</v>
      </c>
      <c r="Q22" s="310"/>
      <c r="R22" s="310"/>
      <c r="S22" s="313">
        <v>2.92</v>
      </c>
      <c r="T22" s="310">
        <v>10.46</v>
      </c>
      <c r="U22" s="310">
        <v>5.2515649912896</v>
      </c>
      <c r="V22" s="3"/>
      <c r="W22" s="3"/>
      <c r="X22" s="3"/>
      <c r="Y22" s="3"/>
    </row>
    <row r="23" spans="1:25" s="11" customFormat="1" ht="12.75" customHeight="1">
      <c r="A23" s="13"/>
      <c r="B23" s="63" t="s">
        <v>90</v>
      </c>
      <c r="C23" s="63"/>
      <c r="D23" s="56">
        <v>85</v>
      </c>
      <c r="E23" s="56">
        <v>838</v>
      </c>
      <c r="F23" s="64" t="s">
        <v>324</v>
      </c>
      <c r="G23" s="307">
        <v>28.1</v>
      </c>
      <c r="H23" s="307">
        <v>25.52</v>
      </c>
      <c r="I23" s="307">
        <v>7.63</v>
      </c>
      <c r="J23" s="314">
        <v>29.491862400000006</v>
      </c>
      <c r="K23" s="314">
        <v>30.4</v>
      </c>
      <c r="L23" s="314">
        <v>34.61</v>
      </c>
      <c r="M23" s="314">
        <v>16.03</v>
      </c>
      <c r="N23" s="315" t="s">
        <v>26</v>
      </c>
      <c r="O23" s="315" t="s">
        <v>26</v>
      </c>
      <c r="P23" s="315">
        <v>14.32</v>
      </c>
      <c r="Q23" s="316"/>
      <c r="R23" s="316">
        <v>10.8</v>
      </c>
      <c r="S23" s="316">
        <v>14.21</v>
      </c>
      <c r="T23" s="316">
        <v>43.37</v>
      </c>
      <c r="U23" s="316">
        <v>32.39559928987198</v>
      </c>
      <c r="V23" s="3"/>
      <c r="W23" s="3"/>
      <c r="X23" s="3"/>
      <c r="Y23" s="3"/>
    </row>
    <row r="24" spans="1:25" s="11" customFormat="1" ht="12.75" customHeight="1">
      <c r="A24" s="46"/>
      <c r="B24" s="60" t="s">
        <v>29</v>
      </c>
      <c r="C24" s="60"/>
      <c r="D24" s="65">
        <v>58.884</v>
      </c>
      <c r="E24" s="61">
        <v>294.93</v>
      </c>
      <c r="F24" s="62" t="s">
        <v>91</v>
      </c>
      <c r="G24" s="308">
        <v>7.6</v>
      </c>
      <c r="H24" s="308">
        <v>4.86</v>
      </c>
      <c r="I24" s="308">
        <v>6.8</v>
      </c>
      <c r="J24" s="309">
        <v>4.907288599999999</v>
      </c>
      <c r="K24" s="309">
        <v>4.6</v>
      </c>
      <c r="L24" s="309">
        <v>7.11</v>
      </c>
      <c r="M24" s="309">
        <v>4.07</v>
      </c>
      <c r="N24" s="309">
        <v>6.39</v>
      </c>
      <c r="O24" s="309">
        <v>8.296</v>
      </c>
      <c r="P24" s="309">
        <v>7.46</v>
      </c>
      <c r="Q24" s="309">
        <v>5.569</v>
      </c>
      <c r="R24" s="309">
        <v>5.8</v>
      </c>
      <c r="S24" s="309">
        <v>6.11</v>
      </c>
      <c r="T24" s="308">
        <v>4.7990681293824</v>
      </c>
      <c r="U24" s="308">
        <v>5.577209188646398</v>
      </c>
      <c r="V24" s="3"/>
      <c r="W24" s="3"/>
      <c r="X24" s="3"/>
      <c r="Y24" s="3"/>
    </row>
    <row r="25" spans="1:25" s="11" customFormat="1" ht="3.75" customHeight="1">
      <c r="A25" s="21"/>
      <c r="B25" s="21"/>
      <c r="C25" s="21"/>
      <c r="D25" s="21"/>
      <c r="E25" s="25"/>
      <c r="F25" s="21"/>
      <c r="G25" s="33"/>
      <c r="H25" s="33"/>
      <c r="I25" s="33"/>
      <c r="J25" s="4"/>
      <c r="K25" s="4"/>
      <c r="L25" s="4"/>
      <c r="M25" s="4"/>
      <c r="N25" s="4"/>
      <c r="O25" s="4"/>
      <c r="P25" s="4"/>
      <c r="Q25" s="4"/>
      <c r="R25" s="4"/>
      <c r="S25" s="4"/>
      <c r="T25" s="325"/>
      <c r="U25" s="325"/>
      <c r="V25" s="3"/>
      <c r="W25" s="3"/>
      <c r="X25" s="3"/>
      <c r="Y25" s="3"/>
    </row>
    <row r="26" spans="1:25" s="14" customFormat="1" ht="9">
      <c r="A26" s="13"/>
      <c r="B26" s="13"/>
      <c r="C26" s="13"/>
      <c r="D26" s="13"/>
      <c r="E26" s="22"/>
      <c r="F26" s="13"/>
      <c r="G26" s="7"/>
      <c r="H26" s="7"/>
      <c r="I26" s="7"/>
      <c r="J26" s="26"/>
      <c r="K26" s="26"/>
      <c r="L26" s="26"/>
      <c r="M26" s="26"/>
      <c r="N26" s="26"/>
      <c r="O26" s="26"/>
      <c r="P26" s="26"/>
      <c r="Q26" s="3"/>
      <c r="R26" s="3"/>
      <c r="T26" s="326"/>
      <c r="U26" s="7"/>
      <c r="V26" s="3"/>
      <c r="W26" s="3"/>
      <c r="X26" s="3"/>
      <c r="Y26" s="3"/>
    </row>
    <row r="27" spans="1:25" s="14" customFormat="1" ht="9">
      <c r="A27" s="87" t="s">
        <v>0</v>
      </c>
      <c r="B27" s="88" t="s">
        <v>99</v>
      </c>
      <c r="C27" s="13"/>
      <c r="D27" s="13"/>
      <c r="E27" s="22"/>
      <c r="F27" s="27"/>
      <c r="G27" s="48"/>
      <c r="H27" s="48"/>
      <c r="I27" s="48"/>
      <c r="J27" s="28"/>
      <c r="K27" s="28"/>
      <c r="L27" s="28"/>
      <c r="M27" s="28"/>
      <c r="N27" s="28"/>
      <c r="O27" s="28"/>
      <c r="P27" s="28"/>
      <c r="Q27" s="6"/>
      <c r="R27" s="6"/>
      <c r="T27" s="326"/>
      <c r="U27" s="670"/>
      <c r="V27" s="6"/>
      <c r="W27" s="6"/>
      <c r="X27" s="6"/>
      <c r="Y27" s="6"/>
    </row>
    <row r="28" spans="1:25" s="11" customFormat="1" ht="8.25" customHeight="1">
      <c r="A28" s="13"/>
      <c r="B28" s="53"/>
      <c r="C28" s="13"/>
      <c r="D28" s="13"/>
      <c r="E28" s="22"/>
      <c r="F28" s="27"/>
      <c r="G28" s="48"/>
      <c r="H28" s="48"/>
      <c r="I28" s="48"/>
      <c r="J28" s="28"/>
      <c r="K28" s="28"/>
      <c r="L28" s="28"/>
      <c r="M28" s="28"/>
      <c r="N28" s="28"/>
      <c r="O28" s="28"/>
      <c r="P28" s="28"/>
      <c r="Q28" s="6"/>
      <c r="R28" s="6"/>
      <c r="S28" s="6"/>
      <c r="T28" s="326"/>
      <c r="U28" s="670"/>
      <c r="V28" s="6"/>
      <c r="W28" s="6"/>
      <c r="X28" s="6"/>
      <c r="Y28" s="6"/>
    </row>
    <row r="29" spans="1:25" s="11" customFormat="1" ht="9">
      <c r="A29" s="13"/>
      <c r="B29" s="54"/>
      <c r="C29" s="13"/>
      <c r="D29" s="13"/>
      <c r="E29" s="22"/>
      <c r="F29" s="27"/>
      <c r="G29" s="48"/>
      <c r="H29" s="48"/>
      <c r="I29" s="48"/>
      <c r="J29" s="29"/>
      <c r="K29" s="29"/>
      <c r="L29" s="29"/>
      <c r="M29" s="29"/>
      <c r="N29" s="29"/>
      <c r="O29" s="29"/>
      <c r="P29" s="29"/>
      <c r="Q29" s="3"/>
      <c r="R29" s="3"/>
      <c r="S29" s="3"/>
      <c r="T29" s="323"/>
      <c r="U29" s="7"/>
      <c r="V29" s="3"/>
      <c r="W29" s="3"/>
      <c r="X29" s="3"/>
      <c r="Y29" s="3"/>
    </row>
    <row r="30" spans="1:25" s="11" customFormat="1" ht="9">
      <c r="A30" s="13"/>
      <c r="B30" s="53"/>
      <c r="C30" s="13"/>
      <c r="D30" s="13"/>
      <c r="E30" s="22"/>
      <c r="F30" s="27"/>
      <c r="G30" s="48"/>
      <c r="H30" s="48"/>
      <c r="I30" s="48"/>
      <c r="J30" s="29"/>
      <c r="K30" s="29"/>
      <c r="L30" s="29"/>
      <c r="M30" s="29"/>
      <c r="N30" s="29"/>
      <c r="O30" s="29"/>
      <c r="P30" s="29"/>
      <c r="Q30" s="3"/>
      <c r="R30" s="3"/>
      <c r="S30" s="3"/>
      <c r="T30" s="323"/>
      <c r="U30" s="7"/>
      <c r="V30" s="3"/>
      <c r="W30" s="3"/>
      <c r="X30" s="3"/>
      <c r="Y30" s="3"/>
    </row>
    <row r="31" spans="1:25" s="11" customFormat="1" ht="9">
      <c r="A31" s="13"/>
      <c r="B31" s="53"/>
      <c r="C31" s="13"/>
      <c r="D31" s="13"/>
      <c r="E31" s="22"/>
      <c r="F31" s="13"/>
      <c r="G31" s="7"/>
      <c r="H31" s="7"/>
      <c r="I31" s="7"/>
      <c r="J31" s="30"/>
      <c r="K31" s="30"/>
      <c r="L31" s="30"/>
      <c r="M31" s="30"/>
      <c r="N31" s="30"/>
      <c r="O31" s="30"/>
      <c r="P31" s="30"/>
      <c r="Q31" s="3"/>
      <c r="R31" s="3"/>
      <c r="S31" s="3"/>
      <c r="T31" s="323"/>
      <c r="U31" s="7"/>
      <c r="V31" s="3"/>
      <c r="W31" s="3"/>
      <c r="X31" s="3"/>
      <c r="Y31" s="3"/>
    </row>
    <row r="32" spans="1:25" s="11" customFormat="1" ht="9">
      <c r="A32" s="13"/>
      <c r="B32" s="27"/>
      <c r="C32" s="3"/>
      <c r="D32" s="3"/>
      <c r="E32" s="22"/>
      <c r="F32" s="3"/>
      <c r="G32" s="7"/>
      <c r="H32" s="7"/>
      <c r="I32" s="7"/>
      <c r="J32" s="9"/>
      <c r="K32" s="9"/>
      <c r="L32" s="9"/>
      <c r="M32" s="9"/>
      <c r="N32" s="9"/>
      <c r="O32" s="9"/>
      <c r="P32" s="9"/>
      <c r="Q32" s="3"/>
      <c r="R32" s="3"/>
      <c r="S32" s="3"/>
      <c r="T32" s="323"/>
      <c r="U32" s="7"/>
      <c r="V32" s="3"/>
      <c r="W32" s="3"/>
      <c r="X32" s="3"/>
      <c r="Y32" s="3"/>
    </row>
    <row r="33" spans="1:21" s="11" customFormat="1" ht="9">
      <c r="A33" s="13"/>
      <c r="B33" s="13"/>
      <c r="C33" s="13"/>
      <c r="D33" s="13"/>
      <c r="E33" s="22"/>
      <c r="F33" s="13"/>
      <c r="G33" s="7"/>
      <c r="H33" s="7"/>
      <c r="I33" s="7"/>
      <c r="J33" s="26"/>
      <c r="K33" s="26"/>
      <c r="L33" s="26"/>
      <c r="M33" s="26"/>
      <c r="T33" s="323"/>
      <c r="U33" s="7"/>
    </row>
    <row r="34" spans="1:21" s="11" customFormat="1" ht="9">
      <c r="A34" s="13"/>
      <c r="B34" s="13"/>
      <c r="C34" s="13"/>
      <c r="D34" s="13"/>
      <c r="E34" s="22"/>
      <c r="F34" s="13"/>
      <c r="G34" s="7"/>
      <c r="H34" s="7"/>
      <c r="I34" s="7"/>
      <c r="J34" s="26"/>
      <c r="K34" s="26"/>
      <c r="L34" s="26"/>
      <c r="M34" s="26"/>
      <c r="T34" s="323"/>
      <c r="U34" s="7"/>
    </row>
    <row r="35" spans="1:21" s="11" customFormat="1" ht="9">
      <c r="A35" s="13"/>
      <c r="B35" s="5"/>
      <c r="C35" s="13"/>
      <c r="D35" s="13"/>
      <c r="E35" s="22"/>
      <c r="F35" s="13"/>
      <c r="G35" s="7"/>
      <c r="H35" s="7"/>
      <c r="I35" s="7"/>
      <c r="J35" s="26"/>
      <c r="K35" s="26"/>
      <c r="L35" s="26"/>
      <c r="M35" s="26"/>
      <c r="T35" s="323"/>
      <c r="U35" s="7"/>
    </row>
    <row r="36" spans="2:21" s="11" customFormat="1" ht="9">
      <c r="B36" s="3"/>
      <c r="E36" s="22"/>
      <c r="G36" s="7"/>
      <c r="H36" s="7"/>
      <c r="I36" s="7"/>
      <c r="J36" s="26"/>
      <c r="K36" s="26"/>
      <c r="L36" s="26"/>
      <c r="M36" s="26"/>
      <c r="T36" s="323"/>
      <c r="U36" s="7"/>
    </row>
    <row r="37" spans="2:21" s="11" customFormat="1" ht="9">
      <c r="B37" s="3"/>
      <c r="E37" s="22"/>
      <c r="G37" s="7"/>
      <c r="H37" s="7"/>
      <c r="I37" s="7"/>
      <c r="J37" s="26"/>
      <c r="K37" s="26"/>
      <c r="L37" s="26"/>
      <c r="M37" s="26"/>
      <c r="T37" s="323"/>
      <c r="U37" s="7"/>
    </row>
    <row r="38" spans="2:21" s="11" customFormat="1" ht="9">
      <c r="B38" s="6"/>
      <c r="E38" s="22"/>
      <c r="G38" s="7"/>
      <c r="H38" s="7"/>
      <c r="I38" s="7"/>
      <c r="J38" s="26"/>
      <c r="K38" s="26"/>
      <c r="L38" s="26"/>
      <c r="M38" s="26"/>
      <c r="T38" s="323"/>
      <c r="U38" s="7"/>
    </row>
    <row r="39" spans="5:21" s="11" customFormat="1" ht="9">
      <c r="E39" s="22"/>
      <c r="G39" s="7"/>
      <c r="H39" s="7"/>
      <c r="I39" s="7"/>
      <c r="J39" s="26"/>
      <c r="K39" s="26"/>
      <c r="L39" s="26"/>
      <c r="M39" s="26"/>
      <c r="T39" s="323"/>
      <c r="U39" s="7"/>
    </row>
    <row r="40" spans="5:21" s="11" customFormat="1" ht="9">
      <c r="E40" s="22"/>
      <c r="G40" s="7"/>
      <c r="H40" s="7"/>
      <c r="I40" s="7"/>
      <c r="J40" s="26"/>
      <c r="K40" s="26"/>
      <c r="L40" s="26"/>
      <c r="M40" s="26"/>
      <c r="T40" s="323"/>
      <c r="U40" s="7"/>
    </row>
    <row r="41" spans="5:21" s="11" customFormat="1" ht="9">
      <c r="E41" s="22"/>
      <c r="G41" s="7"/>
      <c r="H41" s="7"/>
      <c r="I41" s="7"/>
      <c r="J41" s="26"/>
      <c r="K41" s="26"/>
      <c r="L41" s="26"/>
      <c r="M41" s="26"/>
      <c r="T41" s="323"/>
      <c r="U41" s="7"/>
    </row>
    <row r="42" spans="5:21" s="11" customFormat="1" ht="9">
      <c r="E42" s="22"/>
      <c r="G42" s="7"/>
      <c r="H42" s="7"/>
      <c r="I42" s="7"/>
      <c r="J42" s="26"/>
      <c r="K42" s="26"/>
      <c r="L42" s="26"/>
      <c r="M42" s="26"/>
      <c r="T42" s="323"/>
      <c r="U42" s="7"/>
    </row>
    <row r="43" spans="5:21" s="11" customFormat="1" ht="9">
      <c r="E43" s="22"/>
      <c r="G43" s="7"/>
      <c r="H43" s="7"/>
      <c r="I43" s="7"/>
      <c r="J43" s="26"/>
      <c r="K43" s="26"/>
      <c r="L43" s="26"/>
      <c r="M43" s="26"/>
      <c r="T43" s="323"/>
      <c r="U43" s="7"/>
    </row>
    <row r="44" spans="5:21" s="11" customFormat="1" ht="9">
      <c r="E44" s="22"/>
      <c r="G44" s="7"/>
      <c r="H44" s="7"/>
      <c r="I44" s="7"/>
      <c r="J44" s="26"/>
      <c r="K44" s="26"/>
      <c r="L44" s="26"/>
      <c r="M44" s="26"/>
      <c r="T44" s="323"/>
      <c r="U44" s="7"/>
    </row>
    <row r="45" spans="5:21" s="11" customFormat="1" ht="9">
      <c r="E45" s="22"/>
      <c r="G45" s="7"/>
      <c r="H45" s="7"/>
      <c r="I45" s="7"/>
      <c r="J45" s="26"/>
      <c r="K45" s="26"/>
      <c r="L45" s="26"/>
      <c r="M45" s="26"/>
      <c r="T45" s="323"/>
      <c r="U45" s="7"/>
    </row>
    <row r="46" spans="5:21" s="11" customFormat="1" ht="9">
      <c r="E46" s="22"/>
      <c r="G46" s="7"/>
      <c r="H46" s="7"/>
      <c r="I46" s="7"/>
      <c r="J46" s="26"/>
      <c r="K46" s="26"/>
      <c r="L46" s="26"/>
      <c r="M46" s="26"/>
      <c r="T46" s="323"/>
      <c r="U46" s="7"/>
    </row>
    <row r="47" spans="5:21" s="11" customFormat="1" ht="9">
      <c r="E47" s="22"/>
      <c r="G47" s="7"/>
      <c r="H47" s="7"/>
      <c r="I47" s="7"/>
      <c r="J47" s="26"/>
      <c r="K47" s="26"/>
      <c r="L47" s="26"/>
      <c r="M47" s="26"/>
      <c r="T47" s="323"/>
      <c r="U47" s="7"/>
    </row>
    <row r="48" spans="5:21" s="11" customFormat="1" ht="9">
      <c r="E48" s="22"/>
      <c r="G48" s="7"/>
      <c r="H48" s="7"/>
      <c r="I48" s="7"/>
      <c r="J48" s="26"/>
      <c r="K48" s="26"/>
      <c r="L48" s="26"/>
      <c r="M48" s="26"/>
      <c r="T48" s="323"/>
      <c r="U48" s="7"/>
    </row>
    <row r="49" spans="5:21" s="11" customFormat="1" ht="9">
      <c r="E49" s="22"/>
      <c r="G49" s="7"/>
      <c r="H49" s="7"/>
      <c r="I49" s="7"/>
      <c r="J49" s="26"/>
      <c r="K49" s="26"/>
      <c r="L49" s="26"/>
      <c r="M49" s="26"/>
      <c r="T49" s="323"/>
      <c r="U49" s="7"/>
    </row>
    <row r="50" spans="5:21" s="11" customFormat="1" ht="9">
      <c r="E50" s="22"/>
      <c r="G50" s="7"/>
      <c r="H50" s="7"/>
      <c r="I50" s="7"/>
      <c r="J50" s="26"/>
      <c r="K50" s="26"/>
      <c r="L50" s="26"/>
      <c r="M50" s="26"/>
      <c r="T50" s="323"/>
      <c r="U50" s="7"/>
    </row>
    <row r="51" spans="5:21" s="11" customFormat="1" ht="9">
      <c r="E51" s="22"/>
      <c r="G51" s="7"/>
      <c r="H51" s="7"/>
      <c r="I51" s="7"/>
      <c r="J51" s="26"/>
      <c r="K51" s="26"/>
      <c r="L51" s="26"/>
      <c r="M51" s="26"/>
      <c r="T51" s="323"/>
      <c r="U51" s="7"/>
    </row>
    <row r="52" spans="5:21" s="11" customFormat="1" ht="9">
      <c r="E52" s="22"/>
      <c r="G52" s="7"/>
      <c r="H52" s="7"/>
      <c r="I52" s="7"/>
      <c r="J52" s="26"/>
      <c r="K52" s="26"/>
      <c r="L52" s="26"/>
      <c r="M52" s="26"/>
      <c r="T52" s="323"/>
      <c r="U52" s="7"/>
    </row>
    <row r="53" spans="5:21" s="11" customFormat="1" ht="9">
      <c r="E53" s="22"/>
      <c r="G53" s="7"/>
      <c r="H53" s="7"/>
      <c r="I53" s="7"/>
      <c r="J53" s="26"/>
      <c r="K53" s="26"/>
      <c r="L53" s="26"/>
      <c r="M53" s="26"/>
      <c r="T53" s="323"/>
      <c r="U53" s="7"/>
    </row>
    <row r="54" spans="5:21" s="11" customFormat="1" ht="9">
      <c r="E54" s="22"/>
      <c r="G54" s="7"/>
      <c r="H54" s="7"/>
      <c r="I54" s="7"/>
      <c r="J54" s="26"/>
      <c r="K54" s="26"/>
      <c r="L54" s="26"/>
      <c r="M54" s="26"/>
      <c r="T54" s="323"/>
      <c r="U54" s="7"/>
    </row>
    <row r="55" spans="5:21" s="11" customFormat="1" ht="9">
      <c r="E55" s="22"/>
      <c r="G55" s="7"/>
      <c r="H55" s="7"/>
      <c r="I55" s="7"/>
      <c r="J55" s="26"/>
      <c r="K55" s="26"/>
      <c r="L55" s="26"/>
      <c r="M55" s="26"/>
      <c r="T55" s="323"/>
      <c r="U55" s="7"/>
    </row>
    <row r="56" spans="5:21" s="11" customFormat="1" ht="9">
      <c r="E56" s="22"/>
      <c r="G56" s="7"/>
      <c r="H56" s="7"/>
      <c r="I56" s="7"/>
      <c r="J56" s="26"/>
      <c r="K56" s="26"/>
      <c r="L56" s="26"/>
      <c r="M56" s="26"/>
      <c r="T56" s="323"/>
      <c r="U56" s="7"/>
    </row>
    <row r="57" spans="5:21" s="11" customFormat="1" ht="9">
      <c r="E57" s="22"/>
      <c r="G57" s="7"/>
      <c r="H57" s="7"/>
      <c r="I57" s="7"/>
      <c r="J57" s="26"/>
      <c r="K57" s="26"/>
      <c r="L57" s="26"/>
      <c r="M57" s="26"/>
      <c r="T57" s="323"/>
      <c r="U57" s="7"/>
    </row>
    <row r="58" spans="5:21" s="11" customFormat="1" ht="9">
      <c r="E58" s="22"/>
      <c r="G58" s="7"/>
      <c r="H58" s="7"/>
      <c r="I58" s="7"/>
      <c r="J58" s="26"/>
      <c r="K58" s="26"/>
      <c r="L58" s="26"/>
      <c r="M58" s="26"/>
      <c r="T58" s="323"/>
      <c r="U58" s="7"/>
    </row>
    <row r="59" spans="5:21" s="11" customFormat="1" ht="9">
      <c r="E59" s="22"/>
      <c r="G59" s="7"/>
      <c r="H59" s="7"/>
      <c r="I59" s="7"/>
      <c r="J59" s="26"/>
      <c r="K59" s="26"/>
      <c r="L59" s="26"/>
      <c r="M59" s="26"/>
      <c r="T59" s="323"/>
      <c r="U59" s="7"/>
    </row>
    <row r="60" spans="5:21" s="11" customFormat="1" ht="9">
      <c r="E60" s="22"/>
      <c r="G60" s="7"/>
      <c r="H60" s="7"/>
      <c r="I60" s="7"/>
      <c r="J60" s="26"/>
      <c r="K60" s="26"/>
      <c r="L60" s="26"/>
      <c r="M60" s="26"/>
      <c r="T60" s="323"/>
      <c r="U60" s="7"/>
    </row>
    <row r="61" spans="5:21" s="11" customFormat="1" ht="9">
      <c r="E61" s="22"/>
      <c r="G61" s="7"/>
      <c r="H61" s="7"/>
      <c r="I61" s="7"/>
      <c r="J61" s="26"/>
      <c r="K61" s="26"/>
      <c r="L61" s="26"/>
      <c r="M61" s="26"/>
      <c r="T61" s="323"/>
      <c r="U61" s="7"/>
    </row>
    <row r="62" spans="5:21" s="11" customFormat="1" ht="9">
      <c r="E62" s="22"/>
      <c r="G62" s="7"/>
      <c r="H62" s="7"/>
      <c r="I62" s="7"/>
      <c r="J62" s="26"/>
      <c r="K62" s="26"/>
      <c r="L62" s="26"/>
      <c r="M62" s="26"/>
      <c r="T62" s="323"/>
      <c r="U62" s="7"/>
    </row>
    <row r="63" spans="5:21" s="11" customFormat="1" ht="9">
      <c r="E63" s="22"/>
      <c r="G63" s="7"/>
      <c r="H63" s="7"/>
      <c r="I63" s="7"/>
      <c r="J63" s="26"/>
      <c r="K63" s="26"/>
      <c r="L63" s="26"/>
      <c r="M63" s="26"/>
      <c r="T63" s="323"/>
      <c r="U63" s="7"/>
    </row>
    <row r="64" spans="5:21" s="11" customFormat="1" ht="9">
      <c r="E64" s="22"/>
      <c r="G64" s="7"/>
      <c r="H64" s="7"/>
      <c r="I64" s="7"/>
      <c r="J64" s="26"/>
      <c r="K64" s="26"/>
      <c r="L64" s="26"/>
      <c r="M64" s="26"/>
      <c r="T64" s="323"/>
      <c r="U64" s="7"/>
    </row>
    <row r="65" spans="5:21" s="11" customFormat="1" ht="9">
      <c r="E65" s="22"/>
      <c r="G65" s="7"/>
      <c r="H65" s="7"/>
      <c r="I65" s="7"/>
      <c r="J65" s="26"/>
      <c r="K65" s="26"/>
      <c r="L65" s="26"/>
      <c r="M65" s="26"/>
      <c r="T65" s="323"/>
      <c r="U65" s="7"/>
    </row>
    <row r="66" spans="5:21" s="11" customFormat="1" ht="9">
      <c r="E66" s="22"/>
      <c r="G66" s="7"/>
      <c r="H66" s="7"/>
      <c r="I66" s="7"/>
      <c r="J66" s="26"/>
      <c r="K66" s="26"/>
      <c r="L66" s="26"/>
      <c r="M66" s="26"/>
      <c r="T66" s="323"/>
      <c r="U66" s="7"/>
    </row>
    <row r="67" spans="5:21" s="11" customFormat="1" ht="9">
      <c r="E67" s="22"/>
      <c r="G67" s="7"/>
      <c r="H67" s="7"/>
      <c r="I67" s="7"/>
      <c r="J67" s="26"/>
      <c r="K67" s="26"/>
      <c r="L67" s="26"/>
      <c r="M67" s="26"/>
      <c r="T67" s="323"/>
      <c r="U67" s="7"/>
    </row>
    <row r="68" spans="5:21" s="11" customFormat="1" ht="9">
      <c r="E68" s="22"/>
      <c r="G68" s="7"/>
      <c r="H68" s="7"/>
      <c r="I68" s="7"/>
      <c r="J68" s="26"/>
      <c r="K68" s="26"/>
      <c r="L68" s="26"/>
      <c r="M68" s="26"/>
      <c r="T68" s="323"/>
      <c r="U68" s="7"/>
    </row>
    <row r="69" spans="5:21" s="11" customFormat="1" ht="9">
      <c r="E69" s="22"/>
      <c r="G69" s="7"/>
      <c r="H69" s="7"/>
      <c r="I69" s="7"/>
      <c r="J69" s="26"/>
      <c r="K69" s="26"/>
      <c r="L69" s="26"/>
      <c r="M69" s="26"/>
      <c r="T69" s="323"/>
      <c r="U69" s="7"/>
    </row>
    <row r="70" spans="5:21" s="11" customFormat="1" ht="9">
      <c r="E70" s="22"/>
      <c r="G70" s="7"/>
      <c r="H70" s="7"/>
      <c r="I70" s="7"/>
      <c r="J70" s="26"/>
      <c r="K70" s="26"/>
      <c r="L70" s="26"/>
      <c r="M70" s="26"/>
      <c r="T70" s="323"/>
      <c r="U70" s="7"/>
    </row>
    <row r="71" spans="5:21" s="11" customFormat="1" ht="9">
      <c r="E71" s="22"/>
      <c r="G71" s="7"/>
      <c r="H71" s="7"/>
      <c r="I71" s="7"/>
      <c r="J71" s="26"/>
      <c r="K71" s="26"/>
      <c r="L71" s="26"/>
      <c r="M71" s="26"/>
      <c r="T71" s="323"/>
      <c r="U71" s="7"/>
    </row>
    <row r="72" spans="5:21" s="11" customFormat="1" ht="9">
      <c r="E72" s="22"/>
      <c r="G72" s="7"/>
      <c r="H72" s="7"/>
      <c r="I72" s="7"/>
      <c r="J72" s="26"/>
      <c r="K72" s="26"/>
      <c r="L72" s="26"/>
      <c r="M72" s="26"/>
      <c r="T72" s="323"/>
      <c r="U72" s="7"/>
    </row>
    <row r="73" spans="5:21" s="11" customFormat="1" ht="9">
      <c r="E73" s="22"/>
      <c r="G73" s="7"/>
      <c r="H73" s="7"/>
      <c r="I73" s="7"/>
      <c r="J73" s="26"/>
      <c r="K73" s="26"/>
      <c r="L73" s="26"/>
      <c r="M73" s="26"/>
      <c r="T73" s="323"/>
      <c r="U73" s="7"/>
    </row>
    <row r="74" spans="5:21" s="11" customFormat="1" ht="9">
      <c r="E74" s="22"/>
      <c r="G74" s="7"/>
      <c r="H74" s="7"/>
      <c r="I74" s="7"/>
      <c r="J74" s="26"/>
      <c r="K74" s="26"/>
      <c r="L74" s="26"/>
      <c r="M74" s="26"/>
      <c r="T74" s="323"/>
      <c r="U74" s="7"/>
    </row>
    <row r="75" spans="5:21" s="11" customFormat="1" ht="9">
      <c r="E75" s="22"/>
      <c r="G75" s="7"/>
      <c r="H75" s="7"/>
      <c r="I75" s="7"/>
      <c r="J75" s="26"/>
      <c r="K75" s="26"/>
      <c r="L75" s="26"/>
      <c r="M75" s="26"/>
      <c r="T75" s="323"/>
      <c r="U75" s="7"/>
    </row>
    <row r="76" spans="5:21" s="11" customFormat="1" ht="9">
      <c r="E76" s="22"/>
      <c r="G76" s="7"/>
      <c r="H76" s="7"/>
      <c r="I76" s="7"/>
      <c r="J76" s="26"/>
      <c r="K76" s="26"/>
      <c r="L76" s="26"/>
      <c r="M76" s="26"/>
      <c r="T76" s="323"/>
      <c r="U76" s="7"/>
    </row>
    <row r="77" spans="5:21" s="11" customFormat="1" ht="9">
      <c r="E77" s="22"/>
      <c r="G77" s="7"/>
      <c r="H77" s="7"/>
      <c r="I77" s="7"/>
      <c r="J77" s="26"/>
      <c r="K77" s="26"/>
      <c r="L77" s="26"/>
      <c r="M77" s="26"/>
      <c r="T77" s="323"/>
      <c r="U77" s="7"/>
    </row>
    <row r="78" spans="5:21" s="11" customFormat="1" ht="9">
      <c r="E78" s="22"/>
      <c r="G78" s="7"/>
      <c r="H78" s="7"/>
      <c r="I78" s="7"/>
      <c r="J78" s="26"/>
      <c r="K78" s="26"/>
      <c r="L78" s="26"/>
      <c r="M78" s="26"/>
      <c r="T78" s="323"/>
      <c r="U78" s="7"/>
    </row>
    <row r="79" spans="5:21" s="11" customFormat="1" ht="9">
      <c r="E79" s="22"/>
      <c r="G79" s="7"/>
      <c r="H79" s="7"/>
      <c r="I79" s="7"/>
      <c r="J79" s="26"/>
      <c r="K79" s="26"/>
      <c r="L79" s="26"/>
      <c r="M79" s="26"/>
      <c r="T79" s="323"/>
      <c r="U79" s="7"/>
    </row>
    <row r="80" spans="5:21" s="11" customFormat="1" ht="9">
      <c r="E80" s="22"/>
      <c r="G80" s="7"/>
      <c r="H80" s="7"/>
      <c r="I80" s="7"/>
      <c r="J80" s="26"/>
      <c r="K80" s="26"/>
      <c r="L80" s="26"/>
      <c r="M80" s="26"/>
      <c r="T80" s="323"/>
      <c r="U80" s="7"/>
    </row>
    <row r="81" spans="5:21" s="11" customFormat="1" ht="9">
      <c r="E81" s="22"/>
      <c r="G81" s="7"/>
      <c r="H81" s="7"/>
      <c r="I81" s="7"/>
      <c r="J81" s="26"/>
      <c r="K81" s="26"/>
      <c r="L81" s="26"/>
      <c r="M81" s="26"/>
      <c r="T81" s="323"/>
      <c r="U81" s="7"/>
    </row>
    <row r="82" spans="5:21" s="11" customFormat="1" ht="9">
      <c r="E82" s="22"/>
      <c r="G82" s="7"/>
      <c r="H82" s="7"/>
      <c r="I82" s="7"/>
      <c r="J82" s="26"/>
      <c r="K82" s="26"/>
      <c r="L82" s="26"/>
      <c r="M82" s="26"/>
      <c r="T82" s="323"/>
      <c r="U82" s="7"/>
    </row>
    <row r="83" spans="5:21" s="11" customFormat="1" ht="9">
      <c r="E83" s="22"/>
      <c r="G83" s="7"/>
      <c r="H83" s="7"/>
      <c r="I83" s="7"/>
      <c r="J83" s="26"/>
      <c r="K83" s="26"/>
      <c r="L83" s="26"/>
      <c r="M83" s="26"/>
      <c r="T83" s="323"/>
      <c r="U83" s="7"/>
    </row>
    <row r="84" spans="5:21" s="11" customFormat="1" ht="9">
      <c r="E84" s="22"/>
      <c r="G84" s="7"/>
      <c r="H84" s="7"/>
      <c r="I84" s="7"/>
      <c r="J84" s="26"/>
      <c r="K84" s="26"/>
      <c r="L84" s="26"/>
      <c r="M84" s="26"/>
      <c r="T84" s="323"/>
      <c r="U84" s="7"/>
    </row>
    <row r="85" spans="5:21" s="11" customFormat="1" ht="9">
      <c r="E85" s="22"/>
      <c r="G85" s="7"/>
      <c r="H85" s="7"/>
      <c r="I85" s="7"/>
      <c r="J85" s="26"/>
      <c r="K85" s="26"/>
      <c r="L85" s="26"/>
      <c r="M85" s="26"/>
      <c r="T85" s="323"/>
      <c r="U85" s="7"/>
    </row>
    <row r="86" spans="5:21" s="11" customFormat="1" ht="9">
      <c r="E86" s="22"/>
      <c r="G86" s="7"/>
      <c r="H86" s="7"/>
      <c r="I86" s="7"/>
      <c r="J86" s="26"/>
      <c r="K86" s="26"/>
      <c r="L86" s="26"/>
      <c r="M86" s="26"/>
      <c r="T86" s="323"/>
      <c r="U86" s="7"/>
    </row>
    <row r="87" spans="5:21" s="11" customFormat="1" ht="9">
      <c r="E87" s="22"/>
      <c r="G87" s="7"/>
      <c r="H87" s="7"/>
      <c r="I87" s="7"/>
      <c r="J87" s="26"/>
      <c r="K87" s="26"/>
      <c r="L87" s="26"/>
      <c r="M87" s="26"/>
      <c r="T87" s="323"/>
      <c r="U87" s="7"/>
    </row>
    <row r="88" spans="5:21" s="11" customFormat="1" ht="9">
      <c r="E88" s="22"/>
      <c r="G88" s="7"/>
      <c r="H88" s="7"/>
      <c r="I88" s="7"/>
      <c r="J88" s="26"/>
      <c r="K88" s="26"/>
      <c r="L88" s="26"/>
      <c r="M88" s="26"/>
      <c r="T88" s="323"/>
      <c r="U88" s="7"/>
    </row>
    <row r="89" spans="5:21" s="11" customFormat="1" ht="9">
      <c r="E89" s="22"/>
      <c r="G89" s="7"/>
      <c r="H89" s="7"/>
      <c r="I89" s="7"/>
      <c r="J89" s="26"/>
      <c r="K89" s="26"/>
      <c r="L89" s="26"/>
      <c r="M89" s="26"/>
      <c r="T89" s="323"/>
      <c r="U89" s="7"/>
    </row>
    <row r="90" spans="5:21" s="11" customFormat="1" ht="9">
      <c r="E90" s="22"/>
      <c r="G90" s="7"/>
      <c r="H90" s="7"/>
      <c r="I90" s="7"/>
      <c r="J90" s="26"/>
      <c r="K90" s="26"/>
      <c r="L90" s="26"/>
      <c r="M90" s="26"/>
      <c r="T90" s="323"/>
      <c r="U90" s="7"/>
    </row>
    <row r="91" spans="5:21" s="11" customFormat="1" ht="9">
      <c r="E91" s="22"/>
      <c r="G91" s="7"/>
      <c r="H91" s="7"/>
      <c r="I91" s="7"/>
      <c r="J91" s="26"/>
      <c r="K91" s="26"/>
      <c r="L91" s="26"/>
      <c r="M91" s="26"/>
      <c r="T91" s="323"/>
      <c r="U91" s="7"/>
    </row>
    <row r="92" spans="5:21" s="11" customFormat="1" ht="9">
      <c r="E92" s="22"/>
      <c r="G92" s="7"/>
      <c r="H92" s="7"/>
      <c r="I92" s="7"/>
      <c r="J92" s="26"/>
      <c r="K92" s="26"/>
      <c r="L92" s="26"/>
      <c r="M92" s="26"/>
      <c r="T92" s="323"/>
      <c r="U92" s="7"/>
    </row>
    <row r="93" spans="5:21" s="11" customFormat="1" ht="9">
      <c r="E93" s="22"/>
      <c r="G93" s="7"/>
      <c r="H93" s="7"/>
      <c r="I93" s="7"/>
      <c r="J93" s="26"/>
      <c r="K93" s="26"/>
      <c r="L93" s="26"/>
      <c r="M93" s="26"/>
      <c r="T93" s="323"/>
      <c r="U93" s="7"/>
    </row>
    <row r="94" spans="5:21" s="11" customFormat="1" ht="9">
      <c r="E94" s="22"/>
      <c r="G94" s="7"/>
      <c r="H94" s="7"/>
      <c r="I94" s="7"/>
      <c r="J94" s="26"/>
      <c r="K94" s="26"/>
      <c r="L94" s="26"/>
      <c r="M94" s="26"/>
      <c r="T94" s="323"/>
      <c r="U94" s="7"/>
    </row>
    <row r="95" spans="5:21" s="11" customFormat="1" ht="9">
      <c r="E95" s="22"/>
      <c r="G95" s="7"/>
      <c r="H95" s="7"/>
      <c r="I95" s="7"/>
      <c r="J95" s="26"/>
      <c r="K95" s="26"/>
      <c r="L95" s="26"/>
      <c r="M95" s="26"/>
      <c r="T95" s="323"/>
      <c r="U95" s="7"/>
    </row>
    <row r="96" spans="5:21" s="11" customFormat="1" ht="9">
      <c r="E96" s="22"/>
      <c r="G96" s="7"/>
      <c r="H96" s="7"/>
      <c r="I96" s="7"/>
      <c r="J96" s="26"/>
      <c r="K96" s="26"/>
      <c r="L96" s="26"/>
      <c r="M96" s="26"/>
      <c r="T96" s="323"/>
      <c r="U96" s="7"/>
    </row>
    <row r="97" spans="5:21" s="11" customFormat="1" ht="9">
      <c r="E97" s="22"/>
      <c r="G97" s="7"/>
      <c r="H97" s="7"/>
      <c r="I97" s="7"/>
      <c r="J97" s="26"/>
      <c r="K97" s="26"/>
      <c r="L97" s="26"/>
      <c r="M97" s="26"/>
      <c r="T97" s="323"/>
      <c r="U97" s="7"/>
    </row>
    <row r="98" spans="5:21" s="11" customFormat="1" ht="9">
      <c r="E98" s="22"/>
      <c r="G98" s="7"/>
      <c r="H98" s="7"/>
      <c r="I98" s="7"/>
      <c r="J98" s="26"/>
      <c r="K98" s="26"/>
      <c r="L98" s="26"/>
      <c r="M98" s="26"/>
      <c r="T98" s="323"/>
      <c r="U98" s="7"/>
    </row>
    <row r="99" spans="5:21" s="11" customFormat="1" ht="9">
      <c r="E99" s="22"/>
      <c r="G99" s="7"/>
      <c r="H99" s="7"/>
      <c r="I99" s="7"/>
      <c r="J99" s="26"/>
      <c r="K99" s="26"/>
      <c r="L99" s="26"/>
      <c r="M99" s="26"/>
      <c r="T99" s="323"/>
      <c r="U99" s="7"/>
    </row>
    <row r="100" spans="5:21" s="11" customFormat="1" ht="9">
      <c r="E100" s="22"/>
      <c r="G100" s="7"/>
      <c r="H100" s="7"/>
      <c r="I100" s="7"/>
      <c r="J100" s="26"/>
      <c r="K100" s="26"/>
      <c r="L100" s="26"/>
      <c r="M100" s="26"/>
      <c r="T100" s="323"/>
      <c r="U100" s="7"/>
    </row>
    <row r="101" spans="5:21" s="11" customFormat="1" ht="9">
      <c r="E101" s="22"/>
      <c r="G101" s="7"/>
      <c r="H101" s="7"/>
      <c r="I101" s="7"/>
      <c r="J101" s="26"/>
      <c r="K101" s="26"/>
      <c r="L101" s="26"/>
      <c r="M101" s="26"/>
      <c r="T101" s="323"/>
      <c r="U101" s="7"/>
    </row>
    <row r="102" spans="5:21" s="11" customFormat="1" ht="9">
      <c r="E102" s="22"/>
      <c r="G102" s="7"/>
      <c r="H102" s="7"/>
      <c r="I102" s="7"/>
      <c r="J102" s="26"/>
      <c r="K102" s="26"/>
      <c r="L102" s="26"/>
      <c r="M102" s="26"/>
      <c r="T102" s="323"/>
      <c r="U102" s="7"/>
    </row>
    <row r="103" spans="5:21" s="11" customFormat="1" ht="9">
      <c r="E103" s="22"/>
      <c r="G103" s="7"/>
      <c r="H103" s="7"/>
      <c r="I103" s="7"/>
      <c r="J103" s="26"/>
      <c r="K103" s="26"/>
      <c r="L103" s="26"/>
      <c r="M103" s="26"/>
      <c r="T103" s="323"/>
      <c r="U103" s="7"/>
    </row>
    <row r="104" spans="5:21" s="11" customFormat="1" ht="9">
      <c r="E104" s="22"/>
      <c r="G104" s="7"/>
      <c r="H104" s="7"/>
      <c r="I104" s="7"/>
      <c r="J104" s="26"/>
      <c r="K104" s="26"/>
      <c r="L104" s="26"/>
      <c r="M104" s="26"/>
      <c r="T104" s="323"/>
      <c r="U104" s="7"/>
    </row>
    <row r="105" spans="5:21" s="11" customFormat="1" ht="9">
      <c r="E105" s="22"/>
      <c r="G105" s="7"/>
      <c r="H105" s="7"/>
      <c r="I105" s="7"/>
      <c r="J105" s="26"/>
      <c r="K105" s="26"/>
      <c r="L105" s="26"/>
      <c r="M105" s="26"/>
      <c r="T105" s="323"/>
      <c r="U105" s="7"/>
    </row>
    <row r="106" spans="5:21" s="11" customFormat="1" ht="9">
      <c r="E106" s="22"/>
      <c r="G106" s="7"/>
      <c r="H106" s="7"/>
      <c r="I106" s="7"/>
      <c r="J106" s="26"/>
      <c r="K106" s="26"/>
      <c r="L106" s="26"/>
      <c r="M106" s="26"/>
      <c r="T106" s="323"/>
      <c r="U106" s="7"/>
    </row>
    <row r="107" spans="5:21" s="11" customFormat="1" ht="9">
      <c r="E107" s="22"/>
      <c r="G107" s="7"/>
      <c r="H107" s="7"/>
      <c r="I107" s="7"/>
      <c r="J107" s="26"/>
      <c r="K107" s="26"/>
      <c r="L107" s="26"/>
      <c r="M107" s="26"/>
      <c r="T107" s="323"/>
      <c r="U107" s="7"/>
    </row>
    <row r="108" spans="5:21" s="11" customFormat="1" ht="9">
      <c r="E108" s="22"/>
      <c r="G108" s="7"/>
      <c r="H108" s="7"/>
      <c r="I108" s="7"/>
      <c r="J108" s="26"/>
      <c r="K108" s="26"/>
      <c r="L108" s="26"/>
      <c r="M108" s="26"/>
      <c r="T108" s="323"/>
      <c r="U108" s="7"/>
    </row>
    <row r="109" spans="5:21" s="11" customFormat="1" ht="9">
      <c r="E109" s="22"/>
      <c r="G109" s="7"/>
      <c r="H109" s="7"/>
      <c r="I109" s="7"/>
      <c r="J109" s="26"/>
      <c r="K109" s="26"/>
      <c r="L109" s="26"/>
      <c r="M109" s="26"/>
      <c r="T109" s="323"/>
      <c r="U109" s="7"/>
    </row>
    <row r="110" spans="5:21" s="11" customFormat="1" ht="9">
      <c r="E110" s="22"/>
      <c r="G110" s="7"/>
      <c r="H110" s="7"/>
      <c r="I110" s="7"/>
      <c r="J110" s="26"/>
      <c r="K110" s="26"/>
      <c r="L110" s="26"/>
      <c r="M110" s="26"/>
      <c r="T110" s="323"/>
      <c r="U110" s="7"/>
    </row>
    <row r="111" spans="5:21" s="11" customFormat="1" ht="9">
      <c r="E111" s="22"/>
      <c r="G111" s="7"/>
      <c r="H111" s="7"/>
      <c r="I111" s="7"/>
      <c r="J111" s="26"/>
      <c r="K111" s="26"/>
      <c r="L111" s="26"/>
      <c r="M111" s="26"/>
      <c r="T111" s="323"/>
      <c r="U111" s="7"/>
    </row>
    <row r="112" spans="5:21" s="11" customFormat="1" ht="9">
      <c r="E112" s="22"/>
      <c r="G112" s="7"/>
      <c r="H112" s="7"/>
      <c r="I112" s="7"/>
      <c r="J112" s="26"/>
      <c r="K112" s="26"/>
      <c r="L112" s="26"/>
      <c r="M112" s="26"/>
      <c r="T112" s="323"/>
      <c r="U112" s="7"/>
    </row>
    <row r="113" spans="5:21" s="11" customFormat="1" ht="9">
      <c r="E113" s="22"/>
      <c r="G113" s="7"/>
      <c r="H113" s="7"/>
      <c r="I113" s="7"/>
      <c r="J113" s="26"/>
      <c r="K113" s="26"/>
      <c r="L113" s="26"/>
      <c r="M113" s="26"/>
      <c r="T113" s="323"/>
      <c r="U113" s="7"/>
    </row>
    <row r="114" spans="5:21" s="11" customFormat="1" ht="9">
      <c r="E114" s="22"/>
      <c r="G114" s="7"/>
      <c r="H114" s="7"/>
      <c r="I114" s="7"/>
      <c r="J114" s="26"/>
      <c r="K114" s="26"/>
      <c r="L114" s="26"/>
      <c r="M114" s="26"/>
      <c r="T114" s="323"/>
      <c r="U114" s="7"/>
    </row>
    <row r="115" spans="5:21" s="11" customFormat="1" ht="9">
      <c r="E115" s="22"/>
      <c r="G115" s="7"/>
      <c r="H115" s="7"/>
      <c r="I115" s="7"/>
      <c r="J115" s="26"/>
      <c r="K115" s="26"/>
      <c r="L115" s="26"/>
      <c r="M115" s="26"/>
      <c r="T115" s="323"/>
      <c r="U115" s="7"/>
    </row>
    <row r="116" spans="5:21" s="11" customFormat="1" ht="9">
      <c r="E116" s="22"/>
      <c r="G116" s="7"/>
      <c r="H116" s="7"/>
      <c r="I116" s="7"/>
      <c r="J116" s="26"/>
      <c r="K116" s="26"/>
      <c r="L116" s="26"/>
      <c r="M116" s="26"/>
      <c r="T116" s="323"/>
      <c r="U116" s="7"/>
    </row>
    <row r="117" spans="5:21" s="11" customFormat="1" ht="9">
      <c r="E117" s="22"/>
      <c r="G117" s="7"/>
      <c r="H117" s="7"/>
      <c r="I117" s="7"/>
      <c r="J117" s="26"/>
      <c r="K117" s="26"/>
      <c r="L117" s="26"/>
      <c r="M117" s="26"/>
      <c r="T117" s="323"/>
      <c r="U117" s="7"/>
    </row>
    <row r="118" spans="5:21" s="11" customFormat="1" ht="9">
      <c r="E118" s="22"/>
      <c r="G118" s="7"/>
      <c r="H118" s="7"/>
      <c r="I118" s="7"/>
      <c r="J118" s="26"/>
      <c r="K118" s="26"/>
      <c r="L118" s="26"/>
      <c r="M118" s="26"/>
      <c r="T118" s="323"/>
      <c r="U118" s="7"/>
    </row>
    <row r="119" spans="5:21" s="11" customFormat="1" ht="9">
      <c r="E119" s="22"/>
      <c r="G119" s="7"/>
      <c r="H119" s="7"/>
      <c r="I119" s="7"/>
      <c r="J119" s="26"/>
      <c r="K119" s="26"/>
      <c r="L119" s="26"/>
      <c r="M119" s="26"/>
      <c r="T119" s="323"/>
      <c r="U119" s="7"/>
    </row>
    <row r="120" spans="5:21" s="11" customFormat="1" ht="9">
      <c r="E120" s="22"/>
      <c r="G120" s="7"/>
      <c r="H120" s="7"/>
      <c r="I120" s="7"/>
      <c r="J120" s="26"/>
      <c r="K120" s="26"/>
      <c r="L120" s="26"/>
      <c r="M120" s="26"/>
      <c r="T120" s="323"/>
      <c r="U120" s="7"/>
    </row>
    <row r="121" spans="5:21" s="11" customFormat="1" ht="9">
      <c r="E121" s="22"/>
      <c r="G121" s="7"/>
      <c r="H121" s="7"/>
      <c r="I121" s="7"/>
      <c r="J121" s="26"/>
      <c r="K121" s="26"/>
      <c r="L121" s="26"/>
      <c r="M121" s="26"/>
      <c r="T121" s="323"/>
      <c r="U121" s="7"/>
    </row>
    <row r="122" spans="5:21" s="11" customFormat="1" ht="9">
      <c r="E122" s="22"/>
      <c r="G122" s="7"/>
      <c r="H122" s="7"/>
      <c r="I122" s="7"/>
      <c r="J122" s="26"/>
      <c r="K122" s="26"/>
      <c r="L122" s="26"/>
      <c r="M122" s="26"/>
      <c r="T122" s="323"/>
      <c r="U122" s="7"/>
    </row>
    <row r="123" spans="5:21" s="11" customFormat="1" ht="9">
      <c r="E123" s="22"/>
      <c r="G123" s="7"/>
      <c r="H123" s="7"/>
      <c r="I123" s="7"/>
      <c r="J123" s="26"/>
      <c r="K123" s="26"/>
      <c r="L123" s="26"/>
      <c r="M123" s="26"/>
      <c r="T123" s="323"/>
      <c r="U123" s="7"/>
    </row>
    <row r="124" spans="5:21" s="11" customFormat="1" ht="9">
      <c r="E124" s="22"/>
      <c r="G124" s="7"/>
      <c r="H124" s="7"/>
      <c r="I124" s="7"/>
      <c r="J124" s="26"/>
      <c r="K124" s="26"/>
      <c r="L124" s="26"/>
      <c r="M124" s="26"/>
      <c r="T124" s="323"/>
      <c r="U124" s="7"/>
    </row>
    <row r="125" spans="5:21" s="11" customFormat="1" ht="9">
      <c r="E125" s="22"/>
      <c r="G125" s="7"/>
      <c r="H125" s="7"/>
      <c r="I125" s="7"/>
      <c r="J125" s="26"/>
      <c r="K125" s="26"/>
      <c r="L125" s="26"/>
      <c r="M125" s="26"/>
      <c r="T125" s="323"/>
      <c r="U125" s="7"/>
    </row>
    <row r="126" spans="5:21" s="11" customFormat="1" ht="9">
      <c r="E126" s="22"/>
      <c r="G126" s="7"/>
      <c r="H126" s="7"/>
      <c r="I126" s="7"/>
      <c r="J126" s="26"/>
      <c r="K126" s="26"/>
      <c r="L126" s="26"/>
      <c r="M126" s="26"/>
      <c r="T126" s="323"/>
      <c r="U126" s="7"/>
    </row>
    <row r="127" spans="5:21" s="11" customFormat="1" ht="9">
      <c r="E127" s="22"/>
      <c r="G127" s="7"/>
      <c r="H127" s="7"/>
      <c r="I127" s="7"/>
      <c r="J127" s="26"/>
      <c r="K127" s="26"/>
      <c r="L127" s="26"/>
      <c r="M127" s="26"/>
      <c r="T127" s="323"/>
      <c r="U127" s="7"/>
    </row>
    <row r="128" spans="5:21" s="11" customFormat="1" ht="9">
      <c r="E128" s="22"/>
      <c r="G128" s="7"/>
      <c r="H128" s="7"/>
      <c r="I128" s="7"/>
      <c r="J128" s="26"/>
      <c r="K128" s="26"/>
      <c r="L128" s="26"/>
      <c r="M128" s="26"/>
      <c r="T128" s="323"/>
      <c r="U128" s="7"/>
    </row>
    <row r="129" spans="5:21" s="11" customFormat="1" ht="9">
      <c r="E129" s="22"/>
      <c r="G129" s="7"/>
      <c r="H129" s="7"/>
      <c r="I129" s="7"/>
      <c r="J129" s="26"/>
      <c r="K129" s="26"/>
      <c r="L129" s="26"/>
      <c r="M129" s="26"/>
      <c r="T129" s="323"/>
      <c r="U129" s="7"/>
    </row>
    <row r="130" spans="5:21" s="11" customFormat="1" ht="9">
      <c r="E130" s="22"/>
      <c r="G130" s="7"/>
      <c r="H130" s="7"/>
      <c r="I130" s="7"/>
      <c r="J130" s="26"/>
      <c r="K130" s="26"/>
      <c r="L130" s="26"/>
      <c r="M130" s="26"/>
      <c r="T130" s="323"/>
      <c r="U130" s="7"/>
    </row>
    <row r="131" spans="5:21" s="11" customFormat="1" ht="9">
      <c r="E131" s="22"/>
      <c r="G131" s="7"/>
      <c r="H131" s="7"/>
      <c r="I131" s="7"/>
      <c r="J131" s="26"/>
      <c r="K131" s="26"/>
      <c r="L131" s="26"/>
      <c r="M131" s="26"/>
      <c r="T131" s="323"/>
      <c r="U131" s="7"/>
    </row>
    <row r="132" spans="5:21" s="11" customFormat="1" ht="9">
      <c r="E132" s="22"/>
      <c r="G132" s="7"/>
      <c r="H132" s="7"/>
      <c r="I132" s="7"/>
      <c r="J132" s="26"/>
      <c r="K132" s="26"/>
      <c r="L132" s="26"/>
      <c r="M132" s="26"/>
      <c r="T132" s="323"/>
      <c r="U132" s="7"/>
    </row>
    <row r="133" spans="5:21" s="11" customFormat="1" ht="9">
      <c r="E133" s="22"/>
      <c r="G133" s="7"/>
      <c r="H133" s="7"/>
      <c r="I133" s="7"/>
      <c r="J133" s="26"/>
      <c r="K133" s="26"/>
      <c r="L133" s="26"/>
      <c r="M133" s="26"/>
      <c r="T133" s="323"/>
      <c r="U133" s="7"/>
    </row>
    <row r="134" spans="5:21" s="11" customFormat="1" ht="9">
      <c r="E134" s="22"/>
      <c r="G134" s="7"/>
      <c r="H134" s="7"/>
      <c r="I134" s="7"/>
      <c r="J134" s="26"/>
      <c r="K134" s="26"/>
      <c r="L134" s="26"/>
      <c r="M134" s="26"/>
      <c r="T134" s="323"/>
      <c r="U134" s="7"/>
    </row>
    <row r="135" spans="5:21" s="11" customFormat="1" ht="9">
      <c r="E135" s="22"/>
      <c r="G135" s="7"/>
      <c r="H135" s="7"/>
      <c r="I135" s="7"/>
      <c r="J135" s="26"/>
      <c r="K135" s="26"/>
      <c r="L135" s="26"/>
      <c r="M135" s="26"/>
      <c r="T135" s="323"/>
      <c r="U135" s="7"/>
    </row>
    <row r="136" spans="5:21" s="11" customFormat="1" ht="9">
      <c r="E136" s="22"/>
      <c r="G136" s="7"/>
      <c r="H136" s="7"/>
      <c r="I136" s="7"/>
      <c r="J136" s="26"/>
      <c r="K136" s="26"/>
      <c r="L136" s="26"/>
      <c r="M136" s="26"/>
      <c r="T136" s="323"/>
      <c r="U136" s="7"/>
    </row>
    <row r="137" spans="5:21" s="11" customFormat="1" ht="9">
      <c r="E137" s="22"/>
      <c r="G137" s="7"/>
      <c r="H137" s="7"/>
      <c r="I137" s="7"/>
      <c r="J137" s="26"/>
      <c r="K137" s="26"/>
      <c r="L137" s="26"/>
      <c r="M137" s="26"/>
      <c r="T137" s="323"/>
      <c r="U137" s="7"/>
    </row>
    <row r="138" spans="5:21" s="11" customFormat="1" ht="9">
      <c r="E138" s="22"/>
      <c r="G138" s="7"/>
      <c r="H138" s="7"/>
      <c r="I138" s="7"/>
      <c r="J138" s="26"/>
      <c r="K138" s="26"/>
      <c r="L138" s="26"/>
      <c r="M138" s="26"/>
      <c r="T138" s="323"/>
      <c r="U138" s="7"/>
    </row>
    <row r="139" spans="5:21" s="11" customFormat="1" ht="9">
      <c r="E139" s="22"/>
      <c r="G139" s="7"/>
      <c r="H139" s="7"/>
      <c r="I139" s="7"/>
      <c r="J139" s="26"/>
      <c r="K139" s="26"/>
      <c r="L139" s="26"/>
      <c r="M139" s="26"/>
      <c r="T139" s="323"/>
      <c r="U139" s="7"/>
    </row>
    <row r="140" spans="5:21" s="11" customFormat="1" ht="9">
      <c r="E140" s="22"/>
      <c r="G140" s="7"/>
      <c r="H140" s="7"/>
      <c r="I140" s="7"/>
      <c r="J140" s="26"/>
      <c r="K140" s="26"/>
      <c r="L140" s="26"/>
      <c r="M140" s="26"/>
      <c r="T140" s="323"/>
      <c r="U140" s="7"/>
    </row>
    <row r="141" spans="5:21" s="11" customFormat="1" ht="9">
      <c r="E141" s="22"/>
      <c r="G141" s="7"/>
      <c r="H141" s="7"/>
      <c r="I141" s="7"/>
      <c r="J141" s="26"/>
      <c r="K141" s="26"/>
      <c r="L141" s="26"/>
      <c r="M141" s="26"/>
      <c r="T141" s="323"/>
      <c r="U141" s="7"/>
    </row>
    <row r="142" spans="5:21" s="11" customFormat="1" ht="9">
      <c r="E142" s="22"/>
      <c r="G142" s="7"/>
      <c r="H142" s="7"/>
      <c r="I142" s="7"/>
      <c r="J142" s="26"/>
      <c r="K142" s="26"/>
      <c r="L142" s="26"/>
      <c r="M142" s="26"/>
      <c r="T142" s="323"/>
      <c r="U142" s="7"/>
    </row>
    <row r="143" spans="5:21" s="11" customFormat="1" ht="9">
      <c r="E143" s="22"/>
      <c r="G143" s="7"/>
      <c r="H143" s="7"/>
      <c r="I143" s="7"/>
      <c r="J143" s="26"/>
      <c r="K143" s="26"/>
      <c r="L143" s="26"/>
      <c r="M143" s="26"/>
      <c r="T143" s="323"/>
      <c r="U143" s="7"/>
    </row>
    <row r="144" spans="5:21" s="11" customFormat="1" ht="9">
      <c r="E144" s="22"/>
      <c r="G144" s="7"/>
      <c r="H144" s="7"/>
      <c r="I144" s="7"/>
      <c r="J144" s="26"/>
      <c r="K144" s="26"/>
      <c r="L144" s="26"/>
      <c r="M144" s="26"/>
      <c r="T144" s="323"/>
      <c r="U144" s="7"/>
    </row>
    <row r="145" spans="5:21" s="11" customFormat="1" ht="9">
      <c r="E145" s="22"/>
      <c r="G145" s="7"/>
      <c r="H145" s="7"/>
      <c r="I145" s="7"/>
      <c r="J145" s="26"/>
      <c r="K145" s="26"/>
      <c r="L145" s="26"/>
      <c r="M145" s="26"/>
      <c r="T145" s="323"/>
      <c r="U145" s="7"/>
    </row>
    <row r="146" spans="5:21" s="11" customFormat="1" ht="9">
      <c r="E146" s="22"/>
      <c r="G146" s="7"/>
      <c r="H146" s="7"/>
      <c r="I146" s="7"/>
      <c r="J146" s="26"/>
      <c r="K146" s="26"/>
      <c r="L146" s="26"/>
      <c r="M146" s="26"/>
      <c r="T146" s="323"/>
      <c r="U146" s="7"/>
    </row>
    <row r="147" spans="5:21" s="11" customFormat="1" ht="9">
      <c r="E147" s="22"/>
      <c r="G147" s="7"/>
      <c r="H147" s="7"/>
      <c r="I147" s="7"/>
      <c r="J147" s="26"/>
      <c r="K147" s="26"/>
      <c r="L147" s="26"/>
      <c r="M147" s="26"/>
      <c r="T147" s="323"/>
      <c r="U147" s="7"/>
    </row>
    <row r="148" spans="5:21" s="11" customFormat="1" ht="9">
      <c r="E148" s="22"/>
      <c r="G148" s="7"/>
      <c r="H148" s="7"/>
      <c r="I148" s="7"/>
      <c r="J148" s="26"/>
      <c r="K148" s="26"/>
      <c r="L148" s="26"/>
      <c r="M148" s="26"/>
      <c r="T148" s="323"/>
      <c r="U148" s="7"/>
    </row>
    <row r="149" spans="5:21" s="11" customFormat="1" ht="9">
      <c r="E149" s="22"/>
      <c r="G149" s="7"/>
      <c r="H149" s="7"/>
      <c r="I149" s="7"/>
      <c r="J149" s="26"/>
      <c r="K149" s="26"/>
      <c r="L149" s="26"/>
      <c r="M149" s="26"/>
      <c r="T149" s="323"/>
      <c r="U149" s="7"/>
    </row>
    <row r="150" spans="5:21" s="11" customFormat="1" ht="9">
      <c r="E150" s="22"/>
      <c r="G150" s="7"/>
      <c r="H150" s="7"/>
      <c r="I150" s="7"/>
      <c r="J150" s="26"/>
      <c r="K150" s="26"/>
      <c r="L150" s="26"/>
      <c r="M150" s="26"/>
      <c r="T150" s="323"/>
      <c r="U150" s="7"/>
    </row>
    <row r="151" spans="5:21" s="11" customFormat="1" ht="9">
      <c r="E151" s="22"/>
      <c r="G151" s="7"/>
      <c r="H151" s="7"/>
      <c r="I151" s="7"/>
      <c r="J151" s="26"/>
      <c r="K151" s="26"/>
      <c r="L151" s="26"/>
      <c r="M151" s="26"/>
      <c r="T151" s="323"/>
      <c r="U151" s="7"/>
    </row>
    <row r="152" spans="5:21" s="11" customFormat="1" ht="9">
      <c r="E152" s="22"/>
      <c r="G152" s="7"/>
      <c r="H152" s="7"/>
      <c r="I152" s="7"/>
      <c r="J152" s="26"/>
      <c r="K152" s="26"/>
      <c r="L152" s="26"/>
      <c r="M152" s="26"/>
      <c r="T152" s="323"/>
      <c r="U152" s="7"/>
    </row>
    <row r="153" spans="5:21" s="11" customFormat="1" ht="9">
      <c r="E153" s="22"/>
      <c r="G153" s="7"/>
      <c r="H153" s="7"/>
      <c r="I153" s="7"/>
      <c r="J153" s="26"/>
      <c r="K153" s="26"/>
      <c r="L153" s="26"/>
      <c r="M153" s="26"/>
      <c r="T153" s="323"/>
      <c r="U153" s="7"/>
    </row>
    <row r="154" spans="5:21" s="11" customFormat="1" ht="9">
      <c r="E154" s="22"/>
      <c r="G154" s="7"/>
      <c r="H154" s="7"/>
      <c r="I154" s="7"/>
      <c r="J154" s="26"/>
      <c r="K154" s="26"/>
      <c r="L154" s="26"/>
      <c r="M154" s="26"/>
      <c r="T154" s="323"/>
      <c r="U154" s="7"/>
    </row>
    <row r="155" spans="5:21" s="11" customFormat="1" ht="9">
      <c r="E155" s="22"/>
      <c r="G155" s="7"/>
      <c r="H155" s="7"/>
      <c r="I155" s="7"/>
      <c r="J155" s="26"/>
      <c r="K155" s="26"/>
      <c r="L155" s="26"/>
      <c r="M155" s="26"/>
      <c r="T155" s="323"/>
      <c r="U155" s="7"/>
    </row>
    <row r="156" spans="5:21" s="11" customFormat="1" ht="9">
      <c r="E156" s="22"/>
      <c r="G156" s="7"/>
      <c r="H156" s="7"/>
      <c r="I156" s="7"/>
      <c r="J156" s="26"/>
      <c r="K156" s="26"/>
      <c r="L156" s="26"/>
      <c r="M156" s="26"/>
      <c r="T156" s="323"/>
      <c r="U156" s="7"/>
    </row>
    <row r="157" spans="5:21" s="11" customFormat="1" ht="9">
      <c r="E157" s="22"/>
      <c r="G157" s="7"/>
      <c r="H157" s="7"/>
      <c r="I157" s="7"/>
      <c r="J157" s="26"/>
      <c r="K157" s="26"/>
      <c r="L157" s="26"/>
      <c r="M157" s="26"/>
      <c r="T157" s="323"/>
      <c r="U157" s="7"/>
    </row>
    <row r="158" spans="5:21" s="11" customFormat="1" ht="9">
      <c r="E158" s="22"/>
      <c r="G158" s="7"/>
      <c r="H158" s="7"/>
      <c r="I158" s="7"/>
      <c r="J158" s="26"/>
      <c r="K158" s="26"/>
      <c r="L158" s="26"/>
      <c r="M158" s="26"/>
      <c r="T158" s="323"/>
      <c r="U158" s="7"/>
    </row>
    <row r="159" spans="5:21" s="11" customFormat="1" ht="9">
      <c r="E159" s="22"/>
      <c r="G159" s="7"/>
      <c r="H159" s="7"/>
      <c r="I159" s="7"/>
      <c r="J159" s="26"/>
      <c r="K159" s="26"/>
      <c r="L159" s="26"/>
      <c r="M159" s="26"/>
      <c r="T159" s="323"/>
      <c r="U159" s="7"/>
    </row>
    <row r="160" spans="5:21" s="11" customFormat="1" ht="9">
      <c r="E160" s="22"/>
      <c r="G160" s="7"/>
      <c r="H160" s="7"/>
      <c r="I160" s="7"/>
      <c r="J160" s="26"/>
      <c r="K160" s="26"/>
      <c r="L160" s="26"/>
      <c r="M160" s="26"/>
      <c r="T160" s="323"/>
      <c r="U160" s="7"/>
    </row>
    <row r="161" spans="5:21" s="11" customFormat="1" ht="9">
      <c r="E161" s="22"/>
      <c r="G161" s="7"/>
      <c r="H161" s="7"/>
      <c r="I161" s="7"/>
      <c r="J161" s="26"/>
      <c r="K161" s="26"/>
      <c r="L161" s="26"/>
      <c r="M161" s="26"/>
      <c r="T161" s="323"/>
      <c r="U161" s="7"/>
    </row>
    <row r="162" spans="5:21" s="11" customFormat="1" ht="9">
      <c r="E162" s="22"/>
      <c r="G162" s="7"/>
      <c r="H162" s="7"/>
      <c r="I162" s="7"/>
      <c r="J162" s="26"/>
      <c r="K162" s="26"/>
      <c r="L162" s="26"/>
      <c r="M162" s="26"/>
      <c r="T162" s="323"/>
      <c r="U162" s="7"/>
    </row>
    <row r="163" spans="5:21" s="11" customFormat="1" ht="9">
      <c r="E163" s="22"/>
      <c r="G163" s="7"/>
      <c r="H163" s="7"/>
      <c r="I163" s="7"/>
      <c r="J163" s="26"/>
      <c r="K163" s="26"/>
      <c r="L163" s="26"/>
      <c r="M163" s="26"/>
      <c r="T163" s="323"/>
      <c r="U163" s="7"/>
    </row>
    <row r="164" spans="5:21" s="11" customFormat="1" ht="9">
      <c r="E164" s="22"/>
      <c r="G164" s="7"/>
      <c r="H164" s="7"/>
      <c r="I164" s="7"/>
      <c r="J164" s="26"/>
      <c r="K164" s="26"/>
      <c r="L164" s="26"/>
      <c r="M164" s="26"/>
      <c r="T164" s="323"/>
      <c r="U164" s="7"/>
    </row>
    <row r="165" spans="5:21" s="11" customFormat="1" ht="9">
      <c r="E165" s="22"/>
      <c r="G165" s="7"/>
      <c r="H165" s="7"/>
      <c r="I165" s="7"/>
      <c r="J165" s="26"/>
      <c r="K165" s="26"/>
      <c r="L165" s="26"/>
      <c r="M165" s="26"/>
      <c r="T165" s="323"/>
      <c r="U165" s="7"/>
    </row>
    <row r="166" spans="5:21" s="11" customFormat="1" ht="9">
      <c r="E166" s="22"/>
      <c r="G166" s="7"/>
      <c r="H166" s="7"/>
      <c r="I166" s="7"/>
      <c r="J166" s="26"/>
      <c r="K166" s="26"/>
      <c r="L166" s="26"/>
      <c r="M166" s="26"/>
      <c r="T166" s="323"/>
      <c r="U166" s="7"/>
    </row>
    <row r="167" spans="5:21" s="11" customFormat="1" ht="9">
      <c r="E167" s="22"/>
      <c r="G167" s="7"/>
      <c r="H167" s="7"/>
      <c r="I167" s="7"/>
      <c r="J167" s="26"/>
      <c r="K167" s="26"/>
      <c r="L167" s="26"/>
      <c r="M167" s="26"/>
      <c r="T167" s="323"/>
      <c r="U167" s="7"/>
    </row>
    <row r="168" spans="5:21" s="11" customFormat="1" ht="9">
      <c r="E168" s="22"/>
      <c r="G168" s="7"/>
      <c r="H168" s="7"/>
      <c r="I168" s="7"/>
      <c r="J168" s="26"/>
      <c r="K168" s="26"/>
      <c r="L168" s="26"/>
      <c r="M168" s="26"/>
      <c r="T168" s="323"/>
      <c r="U168" s="7"/>
    </row>
    <row r="169" spans="5:21" s="11" customFormat="1" ht="9">
      <c r="E169" s="22"/>
      <c r="G169" s="7"/>
      <c r="H169" s="7"/>
      <c r="I169" s="7"/>
      <c r="J169" s="26"/>
      <c r="K169" s="26"/>
      <c r="L169" s="26"/>
      <c r="M169" s="26"/>
      <c r="T169" s="323"/>
      <c r="U169" s="7"/>
    </row>
    <row r="170" spans="5:21" s="11" customFormat="1" ht="9">
      <c r="E170" s="22"/>
      <c r="G170" s="7"/>
      <c r="H170" s="7"/>
      <c r="I170" s="7"/>
      <c r="J170" s="26"/>
      <c r="K170" s="26"/>
      <c r="L170" s="26"/>
      <c r="M170" s="26"/>
      <c r="T170" s="323"/>
      <c r="U170" s="7"/>
    </row>
    <row r="171" spans="5:21" s="11" customFormat="1" ht="9">
      <c r="E171" s="22"/>
      <c r="G171" s="7"/>
      <c r="H171" s="7"/>
      <c r="I171" s="7"/>
      <c r="J171" s="26"/>
      <c r="K171" s="26"/>
      <c r="L171" s="26"/>
      <c r="M171" s="26"/>
      <c r="T171" s="323"/>
      <c r="U171" s="7"/>
    </row>
    <row r="172" spans="5:21" s="11" customFormat="1" ht="9">
      <c r="E172" s="22"/>
      <c r="G172" s="7"/>
      <c r="H172" s="7"/>
      <c r="I172" s="7"/>
      <c r="J172" s="26"/>
      <c r="K172" s="26"/>
      <c r="L172" s="26"/>
      <c r="M172" s="26"/>
      <c r="T172" s="323"/>
      <c r="U172" s="7"/>
    </row>
    <row r="173" spans="5:21" s="11" customFormat="1" ht="9">
      <c r="E173" s="22"/>
      <c r="G173" s="7"/>
      <c r="H173" s="7"/>
      <c r="I173" s="7"/>
      <c r="J173" s="26"/>
      <c r="K173" s="26"/>
      <c r="L173" s="26"/>
      <c r="M173" s="26"/>
      <c r="T173" s="323"/>
      <c r="U173" s="7"/>
    </row>
    <row r="174" spans="5:21" s="11" customFormat="1" ht="9">
      <c r="E174" s="22"/>
      <c r="G174" s="7"/>
      <c r="H174" s="7"/>
      <c r="I174" s="7"/>
      <c r="J174" s="26"/>
      <c r="K174" s="26"/>
      <c r="L174" s="26"/>
      <c r="M174" s="26"/>
      <c r="T174" s="323"/>
      <c r="U174" s="7"/>
    </row>
    <row r="175" spans="5:21" s="11" customFormat="1" ht="9">
      <c r="E175" s="22"/>
      <c r="G175" s="7"/>
      <c r="H175" s="7"/>
      <c r="I175" s="7"/>
      <c r="J175" s="26"/>
      <c r="K175" s="26"/>
      <c r="L175" s="26"/>
      <c r="M175" s="26"/>
      <c r="T175" s="323"/>
      <c r="U175" s="7"/>
    </row>
    <row r="176" spans="5:21" s="11" customFormat="1" ht="9">
      <c r="E176" s="22"/>
      <c r="G176" s="7"/>
      <c r="H176" s="7"/>
      <c r="I176" s="7"/>
      <c r="J176" s="26"/>
      <c r="K176" s="26"/>
      <c r="L176" s="26"/>
      <c r="M176" s="26"/>
      <c r="T176" s="323"/>
      <c r="U176" s="7"/>
    </row>
    <row r="177" spans="5:21" s="11" customFormat="1" ht="9">
      <c r="E177" s="22"/>
      <c r="G177" s="7"/>
      <c r="H177" s="7"/>
      <c r="I177" s="7"/>
      <c r="J177" s="26"/>
      <c r="K177" s="26"/>
      <c r="L177" s="26"/>
      <c r="M177" s="26"/>
      <c r="T177" s="323"/>
      <c r="U177" s="7"/>
    </row>
    <row r="178" spans="5:21" s="11" customFormat="1" ht="9">
      <c r="E178" s="22"/>
      <c r="G178" s="7"/>
      <c r="H178" s="7"/>
      <c r="I178" s="7"/>
      <c r="J178" s="26"/>
      <c r="K178" s="26"/>
      <c r="L178" s="26"/>
      <c r="M178" s="26"/>
      <c r="T178" s="323"/>
      <c r="U178" s="7"/>
    </row>
    <row r="179" spans="5:21" s="11" customFormat="1" ht="9">
      <c r="E179" s="22"/>
      <c r="G179" s="7"/>
      <c r="H179" s="7"/>
      <c r="I179" s="7"/>
      <c r="J179" s="26"/>
      <c r="K179" s="26"/>
      <c r="L179" s="26"/>
      <c r="M179" s="26"/>
      <c r="T179" s="323"/>
      <c r="U179" s="7"/>
    </row>
    <row r="180" spans="5:21" s="11" customFormat="1" ht="9">
      <c r="E180" s="22"/>
      <c r="G180" s="7"/>
      <c r="H180" s="7"/>
      <c r="I180" s="7"/>
      <c r="J180" s="26"/>
      <c r="K180" s="26"/>
      <c r="L180" s="26"/>
      <c r="M180" s="26"/>
      <c r="T180" s="323"/>
      <c r="U180" s="7"/>
    </row>
    <row r="181" spans="5:21" s="11" customFormat="1" ht="9">
      <c r="E181" s="22"/>
      <c r="G181" s="7"/>
      <c r="H181" s="7"/>
      <c r="I181" s="7"/>
      <c r="J181" s="26"/>
      <c r="K181" s="26"/>
      <c r="L181" s="26"/>
      <c r="M181" s="26"/>
      <c r="T181" s="323"/>
      <c r="U181" s="7"/>
    </row>
    <row r="182" spans="5:21" s="11" customFormat="1" ht="9">
      <c r="E182" s="22"/>
      <c r="G182" s="7"/>
      <c r="H182" s="7"/>
      <c r="I182" s="7"/>
      <c r="J182" s="26"/>
      <c r="K182" s="26"/>
      <c r="L182" s="26"/>
      <c r="M182" s="26"/>
      <c r="T182" s="323"/>
      <c r="U182" s="7"/>
    </row>
    <row r="183" spans="5:21" s="11" customFormat="1" ht="9">
      <c r="E183" s="22"/>
      <c r="G183" s="7"/>
      <c r="H183" s="7"/>
      <c r="I183" s="7"/>
      <c r="J183" s="26"/>
      <c r="K183" s="26"/>
      <c r="L183" s="26"/>
      <c r="M183" s="26"/>
      <c r="T183" s="323"/>
      <c r="U183" s="7"/>
    </row>
    <row r="184" spans="5:21" s="11" customFormat="1" ht="9">
      <c r="E184" s="22"/>
      <c r="G184" s="7"/>
      <c r="H184" s="7"/>
      <c r="I184" s="7"/>
      <c r="J184" s="26"/>
      <c r="K184" s="26"/>
      <c r="L184" s="26"/>
      <c r="M184" s="26"/>
      <c r="T184" s="323"/>
      <c r="U184" s="7"/>
    </row>
    <row r="185" spans="5:21" s="11" customFormat="1" ht="9">
      <c r="E185" s="22"/>
      <c r="G185" s="7"/>
      <c r="H185" s="7"/>
      <c r="I185" s="7"/>
      <c r="J185" s="26"/>
      <c r="K185" s="26"/>
      <c r="L185" s="26"/>
      <c r="M185" s="26"/>
      <c r="T185" s="323"/>
      <c r="U185" s="7"/>
    </row>
    <row r="186" spans="5:21" s="11" customFormat="1" ht="9">
      <c r="E186" s="22"/>
      <c r="G186" s="7"/>
      <c r="H186" s="7"/>
      <c r="I186" s="7"/>
      <c r="J186" s="26"/>
      <c r="K186" s="26"/>
      <c r="L186" s="26"/>
      <c r="M186" s="26"/>
      <c r="T186" s="323"/>
      <c r="U186" s="7"/>
    </row>
    <row r="187" spans="5:21" s="11" customFormat="1" ht="9">
      <c r="E187" s="22"/>
      <c r="G187" s="7"/>
      <c r="H187" s="7"/>
      <c r="I187" s="7"/>
      <c r="J187" s="26"/>
      <c r="K187" s="26"/>
      <c r="L187" s="26"/>
      <c r="M187" s="26"/>
      <c r="T187" s="323"/>
      <c r="U187" s="7"/>
    </row>
    <row r="188" spans="5:21" s="11" customFormat="1" ht="9">
      <c r="E188" s="22"/>
      <c r="G188" s="7"/>
      <c r="H188" s="7"/>
      <c r="I188" s="7"/>
      <c r="J188" s="26"/>
      <c r="K188" s="26"/>
      <c r="L188" s="26"/>
      <c r="M188" s="26"/>
      <c r="T188" s="323"/>
      <c r="U188" s="7"/>
    </row>
    <row r="189" spans="5:21" s="11" customFormat="1" ht="9">
      <c r="E189" s="22"/>
      <c r="G189" s="7"/>
      <c r="H189" s="7"/>
      <c r="I189" s="7"/>
      <c r="J189" s="26"/>
      <c r="K189" s="26"/>
      <c r="L189" s="26"/>
      <c r="M189" s="26"/>
      <c r="T189" s="323"/>
      <c r="U189" s="7"/>
    </row>
    <row r="190" spans="5:21" s="11" customFormat="1" ht="9">
      <c r="E190" s="22"/>
      <c r="G190" s="7"/>
      <c r="H190" s="7"/>
      <c r="I190" s="7"/>
      <c r="J190" s="26"/>
      <c r="K190" s="26"/>
      <c r="L190" s="26"/>
      <c r="M190" s="26"/>
      <c r="T190" s="323"/>
      <c r="U190" s="7"/>
    </row>
    <row r="191" spans="5:21" s="11" customFormat="1" ht="9">
      <c r="E191" s="22"/>
      <c r="G191" s="7"/>
      <c r="H191" s="7"/>
      <c r="I191" s="7"/>
      <c r="J191" s="26"/>
      <c r="K191" s="26"/>
      <c r="L191" s="26"/>
      <c r="M191" s="26"/>
      <c r="T191" s="323"/>
      <c r="U191" s="7"/>
    </row>
    <row r="192" spans="5:21" s="11" customFormat="1" ht="9">
      <c r="E192" s="22"/>
      <c r="G192" s="7"/>
      <c r="H192" s="7"/>
      <c r="I192" s="7"/>
      <c r="J192" s="26"/>
      <c r="K192" s="26"/>
      <c r="L192" s="26"/>
      <c r="M192" s="26"/>
      <c r="T192" s="323"/>
      <c r="U192" s="7"/>
    </row>
    <row r="193" spans="5:21" s="11" customFormat="1" ht="9">
      <c r="E193" s="22"/>
      <c r="G193" s="7"/>
      <c r="H193" s="7"/>
      <c r="I193" s="7"/>
      <c r="J193" s="26"/>
      <c r="K193" s="26"/>
      <c r="L193" s="26"/>
      <c r="M193" s="26"/>
      <c r="T193" s="323"/>
      <c r="U193" s="7"/>
    </row>
    <row r="194" spans="5:21" s="11" customFormat="1" ht="9">
      <c r="E194" s="22"/>
      <c r="G194" s="7"/>
      <c r="H194" s="7"/>
      <c r="I194" s="7"/>
      <c r="J194" s="26"/>
      <c r="K194" s="26"/>
      <c r="L194" s="26"/>
      <c r="M194" s="26"/>
      <c r="T194" s="323"/>
      <c r="U194" s="7"/>
    </row>
    <row r="195" spans="5:21" s="11" customFormat="1" ht="9">
      <c r="E195" s="22"/>
      <c r="G195" s="7"/>
      <c r="H195" s="7"/>
      <c r="I195" s="7"/>
      <c r="J195" s="26"/>
      <c r="K195" s="26"/>
      <c r="L195" s="26"/>
      <c r="M195" s="26"/>
      <c r="T195" s="323"/>
      <c r="U195" s="7"/>
    </row>
    <row r="196" spans="5:21" s="11" customFormat="1" ht="9">
      <c r="E196" s="22"/>
      <c r="G196" s="7"/>
      <c r="H196" s="7"/>
      <c r="I196" s="7"/>
      <c r="J196" s="26"/>
      <c r="K196" s="26"/>
      <c r="L196" s="26"/>
      <c r="M196" s="26"/>
      <c r="T196" s="323"/>
      <c r="U196" s="7"/>
    </row>
    <row r="197" spans="5:21" s="11" customFormat="1" ht="9">
      <c r="E197" s="22"/>
      <c r="G197" s="7"/>
      <c r="H197" s="7"/>
      <c r="I197" s="7"/>
      <c r="J197" s="26"/>
      <c r="K197" s="26"/>
      <c r="L197" s="26"/>
      <c r="M197" s="26"/>
      <c r="T197" s="323"/>
      <c r="U197" s="7"/>
    </row>
    <row r="198" spans="5:21" s="11" customFormat="1" ht="9">
      <c r="E198" s="22"/>
      <c r="G198" s="7"/>
      <c r="H198" s="7"/>
      <c r="I198" s="7"/>
      <c r="J198" s="26"/>
      <c r="K198" s="26"/>
      <c r="L198" s="26"/>
      <c r="M198" s="26"/>
      <c r="T198" s="323"/>
      <c r="U198" s="7"/>
    </row>
    <row r="199" spans="5:21" s="11" customFormat="1" ht="9">
      <c r="E199" s="22"/>
      <c r="G199" s="7"/>
      <c r="H199" s="7"/>
      <c r="I199" s="7"/>
      <c r="J199" s="26"/>
      <c r="K199" s="26"/>
      <c r="L199" s="26"/>
      <c r="M199" s="26"/>
      <c r="T199" s="323"/>
      <c r="U199" s="7"/>
    </row>
    <row r="200" spans="5:21" s="11" customFormat="1" ht="9">
      <c r="E200" s="22"/>
      <c r="G200" s="7"/>
      <c r="H200" s="7"/>
      <c r="I200" s="7"/>
      <c r="J200" s="26"/>
      <c r="K200" s="26"/>
      <c r="L200" s="26"/>
      <c r="M200" s="26"/>
      <c r="T200" s="323"/>
      <c r="U200" s="7"/>
    </row>
    <row r="201" spans="5:21" s="11" customFormat="1" ht="9">
      <c r="E201" s="22"/>
      <c r="G201" s="7"/>
      <c r="H201" s="7"/>
      <c r="I201" s="7"/>
      <c r="J201" s="26"/>
      <c r="K201" s="26"/>
      <c r="L201" s="26"/>
      <c r="M201" s="26"/>
      <c r="T201" s="323"/>
      <c r="U201" s="7"/>
    </row>
    <row r="202" spans="5:21" s="11" customFormat="1" ht="9">
      <c r="E202" s="22"/>
      <c r="G202" s="7"/>
      <c r="H202" s="7"/>
      <c r="I202" s="7"/>
      <c r="J202" s="26"/>
      <c r="K202" s="26"/>
      <c r="L202" s="26"/>
      <c r="M202" s="26"/>
      <c r="T202" s="323"/>
      <c r="U202" s="7"/>
    </row>
    <row r="203" spans="5:21" s="11" customFormat="1" ht="9">
      <c r="E203" s="22"/>
      <c r="G203" s="7"/>
      <c r="H203" s="7"/>
      <c r="I203" s="7"/>
      <c r="J203" s="26"/>
      <c r="K203" s="26"/>
      <c r="L203" s="26"/>
      <c r="M203" s="26"/>
      <c r="T203" s="323"/>
      <c r="U203" s="7"/>
    </row>
    <row r="204" spans="5:21" s="11" customFormat="1" ht="9">
      <c r="E204" s="22"/>
      <c r="G204" s="7"/>
      <c r="H204" s="7"/>
      <c r="I204" s="7"/>
      <c r="J204" s="26"/>
      <c r="K204" s="26"/>
      <c r="L204" s="26"/>
      <c r="M204" s="26"/>
      <c r="T204" s="323"/>
      <c r="U204" s="7"/>
    </row>
    <row r="205" spans="5:21" s="11" customFormat="1" ht="9">
      <c r="E205" s="22"/>
      <c r="G205" s="7"/>
      <c r="H205" s="7"/>
      <c r="I205" s="7"/>
      <c r="J205" s="26"/>
      <c r="K205" s="26"/>
      <c r="L205" s="26"/>
      <c r="M205" s="26"/>
      <c r="T205" s="323"/>
      <c r="U205" s="7"/>
    </row>
    <row r="206" spans="5:21" s="11" customFormat="1" ht="9">
      <c r="E206" s="22"/>
      <c r="G206" s="7"/>
      <c r="H206" s="7"/>
      <c r="I206" s="7"/>
      <c r="J206" s="26"/>
      <c r="K206" s="26"/>
      <c r="L206" s="26"/>
      <c r="M206" s="26"/>
      <c r="T206" s="323"/>
      <c r="U206" s="7"/>
    </row>
    <row r="207" spans="5:21" s="11" customFormat="1" ht="9">
      <c r="E207" s="22"/>
      <c r="G207" s="7"/>
      <c r="H207" s="7"/>
      <c r="I207" s="7"/>
      <c r="J207" s="26"/>
      <c r="K207" s="26"/>
      <c r="L207" s="26"/>
      <c r="M207" s="26"/>
      <c r="T207" s="323"/>
      <c r="U207" s="7"/>
    </row>
    <row r="208" spans="5:21" s="11" customFormat="1" ht="9">
      <c r="E208" s="22"/>
      <c r="G208" s="7"/>
      <c r="H208" s="7"/>
      <c r="I208" s="7"/>
      <c r="J208" s="26"/>
      <c r="K208" s="26"/>
      <c r="L208" s="26"/>
      <c r="M208" s="26"/>
      <c r="T208" s="323"/>
      <c r="U208" s="7"/>
    </row>
    <row r="209" spans="5:21" s="11" customFormat="1" ht="9">
      <c r="E209" s="22"/>
      <c r="G209" s="7"/>
      <c r="H209" s="7"/>
      <c r="I209" s="7"/>
      <c r="J209" s="26"/>
      <c r="K209" s="26"/>
      <c r="L209" s="26"/>
      <c r="M209" s="26"/>
      <c r="T209" s="323"/>
      <c r="U209" s="7"/>
    </row>
    <row r="210" spans="5:21" s="11" customFormat="1" ht="9">
      <c r="E210" s="22"/>
      <c r="G210" s="7"/>
      <c r="H210" s="7"/>
      <c r="I210" s="7"/>
      <c r="J210" s="26"/>
      <c r="K210" s="26"/>
      <c r="L210" s="26"/>
      <c r="M210" s="26"/>
      <c r="T210" s="323"/>
      <c r="U210" s="7"/>
    </row>
    <row r="211" spans="5:21" s="11" customFormat="1" ht="9">
      <c r="E211" s="22"/>
      <c r="G211" s="7"/>
      <c r="H211" s="7"/>
      <c r="I211" s="7"/>
      <c r="J211" s="26"/>
      <c r="K211" s="26"/>
      <c r="L211" s="26"/>
      <c r="M211" s="26"/>
      <c r="T211" s="323"/>
      <c r="U211" s="7"/>
    </row>
    <row r="212" spans="5:21" s="11" customFormat="1" ht="9">
      <c r="E212" s="22"/>
      <c r="G212" s="7"/>
      <c r="H212" s="7"/>
      <c r="I212" s="7"/>
      <c r="J212" s="26"/>
      <c r="K212" s="26"/>
      <c r="L212" s="26"/>
      <c r="M212" s="26"/>
      <c r="T212" s="323"/>
      <c r="U212" s="7"/>
    </row>
    <row r="213" spans="5:21" s="11" customFormat="1" ht="9">
      <c r="E213" s="22"/>
      <c r="G213" s="7"/>
      <c r="H213" s="7"/>
      <c r="I213" s="7"/>
      <c r="J213" s="26"/>
      <c r="K213" s="26"/>
      <c r="L213" s="26"/>
      <c r="M213" s="26"/>
      <c r="T213" s="323"/>
      <c r="U213" s="7"/>
    </row>
    <row r="214" spans="5:21" s="11" customFormat="1" ht="9">
      <c r="E214" s="22"/>
      <c r="G214" s="7"/>
      <c r="H214" s="7"/>
      <c r="I214" s="7"/>
      <c r="J214" s="26"/>
      <c r="K214" s="26"/>
      <c r="L214" s="26"/>
      <c r="M214" s="26"/>
      <c r="T214" s="323"/>
      <c r="U214" s="7"/>
    </row>
    <row r="215" spans="5:21" s="11" customFormat="1" ht="9">
      <c r="E215" s="22"/>
      <c r="G215" s="7"/>
      <c r="H215" s="7"/>
      <c r="I215" s="7"/>
      <c r="J215" s="26"/>
      <c r="K215" s="26"/>
      <c r="L215" s="26"/>
      <c r="M215" s="26"/>
      <c r="T215" s="323"/>
      <c r="U215" s="7"/>
    </row>
    <row r="216" spans="5:21" s="11" customFormat="1" ht="9">
      <c r="E216" s="22"/>
      <c r="G216" s="7"/>
      <c r="H216" s="7"/>
      <c r="I216" s="7"/>
      <c r="J216" s="26"/>
      <c r="K216" s="26"/>
      <c r="L216" s="26"/>
      <c r="M216" s="26"/>
      <c r="T216" s="323"/>
      <c r="U216" s="7"/>
    </row>
    <row r="217" spans="5:21" s="11" customFormat="1" ht="9">
      <c r="E217" s="22"/>
      <c r="G217" s="7"/>
      <c r="H217" s="7"/>
      <c r="I217" s="7"/>
      <c r="J217" s="26"/>
      <c r="K217" s="26"/>
      <c r="L217" s="26"/>
      <c r="M217" s="26"/>
      <c r="T217" s="323"/>
      <c r="U217" s="7"/>
    </row>
    <row r="218" spans="5:21" s="11" customFormat="1" ht="9">
      <c r="E218" s="22"/>
      <c r="G218" s="7"/>
      <c r="H218" s="7"/>
      <c r="I218" s="7"/>
      <c r="J218" s="26"/>
      <c r="K218" s="26"/>
      <c r="L218" s="26"/>
      <c r="M218" s="26"/>
      <c r="T218" s="323"/>
      <c r="U218" s="7"/>
    </row>
    <row r="219" spans="5:21" s="11" customFormat="1" ht="9">
      <c r="E219" s="22"/>
      <c r="G219" s="7"/>
      <c r="H219" s="7"/>
      <c r="I219" s="7"/>
      <c r="J219" s="26"/>
      <c r="K219" s="26"/>
      <c r="L219" s="26"/>
      <c r="M219" s="26"/>
      <c r="T219" s="323"/>
      <c r="U219" s="7"/>
    </row>
    <row r="220" spans="5:21" s="11" customFormat="1" ht="9">
      <c r="E220" s="22"/>
      <c r="G220" s="7"/>
      <c r="H220" s="7"/>
      <c r="I220" s="7"/>
      <c r="J220" s="26"/>
      <c r="K220" s="26"/>
      <c r="L220" s="26"/>
      <c r="M220" s="26"/>
      <c r="T220" s="323"/>
      <c r="U220" s="7"/>
    </row>
    <row r="221" spans="5:21" s="11" customFormat="1" ht="9">
      <c r="E221" s="22"/>
      <c r="G221" s="7"/>
      <c r="H221" s="7"/>
      <c r="I221" s="7"/>
      <c r="J221" s="26"/>
      <c r="K221" s="26"/>
      <c r="L221" s="26"/>
      <c r="M221" s="26"/>
      <c r="T221" s="323"/>
      <c r="U221" s="7"/>
    </row>
    <row r="222" spans="5:21" s="11" customFormat="1" ht="9">
      <c r="E222" s="22"/>
      <c r="G222" s="7"/>
      <c r="H222" s="7"/>
      <c r="I222" s="7"/>
      <c r="J222" s="26"/>
      <c r="K222" s="26"/>
      <c r="L222" s="26"/>
      <c r="M222" s="26"/>
      <c r="T222" s="323"/>
      <c r="U222" s="7"/>
    </row>
    <row r="223" spans="5:21" s="11" customFormat="1" ht="9">
      <c r="E223" s="22"/>
      <c r="G223" s="7"/>
      <c r="H223" s="7"/>
      <c r="I223" s="7"/>
      <c r="J223" s="26"/>
      <c r="K223" s="26"/>
      <c r="L223" s="26"/>
      <c r="M223" s="26"/>
      <c r="T223" s="323"/>
      <c r="U223" s="7"/>
    </row>
    <row r="224" spans="5:21" s="11" customFormat="1" ht="9">
      <c r="E224" s="22"/>
      <c r="G224" s="7"/>
      <c r="H224" s="7"/>
      <c r="I224" s="7"/>
      <c r="J224" s="26"/>
      <c r="K224" s="26"/>
      <c r="L224" s="26"/>
      <c r="M224" s="26"/>
      <c r="T224" s="323"/>
      <c r="U224" s="7"/>
    </row>
    <row r="225" spans="5:21" s="11" customFormat="1" ht="9">
      <c r="E225" s="22"/>
      <c r="G225" s="7"/>
      <c r="H225" s="7"/>
      <c r="I225" s="7"/>
      <c r="J225" s="26"/>
      <c r="K225" s="26"/>
      <c r="L225" s="26"/>
      <c r="M225" s="26"/>
      <c r="T225" s="323"/>
      <c r="U225" s="7"/>
    </row>
    <row r="226" spans="5:21" s="11" customFormat="1" ht="9">
      <c r="E226" s="22"/>
      <c r="G226" s="7"/>
      <c r="H226" s="7"/>
      <c r="I226" s="7"/>
      <c r="J226" s="26"/>
      <c r="K226" s="26"/>
      <c r="L226" s="26"/>
      <c r="M226" s="26"/>
      <c r="T226" s="323"/>
      <c r="U226" s="7"/>
    </row>
    <row r="227" spans="5:21" s="11" customFormat="1" ht="9">
      <c r="E227" s="22"/>
      <c r="G227" s="7"/>
      <c r="H227" s="7"/>
      <c r="I227" s="7"/>
      <c r="J227" s="26"/>
      <c r="K227" s="26"/>
      <c r="L227" s="26"/>
      <c r="M227" s="26"/>
      <c r="T227" s="323"/>
      <c r="U227" s="7"/>
    </row>
    <row r="228" spans="5:21" s="11" customFormat="1" ht="9">
      <c r="E228" s="22"/>
      <c r="G228" s="7"/>
      <c r="H228" s="7"/>
      <c r="I228" s="7"/>
      <c r="J228" s="26"/>
      <c r="K228" s="26"/>
      <c r="L228" s="26"/>
      <c r="M228" s="26"/>
      <c r="T228" s="323"/>
      <c r="U228" s="7"/>
    </row>
    <row r="229" spans="5:21" s="11" customFormat="1" ht="9">
      <c r="E229" s="22"/>
      <c r="G229" s="7"/>
      <c r="H229" s="7"/>
      <c r="I229" s="7"/>
      <c r="J229" s="26"/>
      <c r="K229" s="26"/>
      <c r="L229" s="26"/>
      <c r="M229" s="26"/>
      <c r="T229" s="323"/>
      <c r="U229" s="7"/>
    </row>
    <row r="230" spans="5:21" s="11" customFormat="1" ht="9">
      <c r="E230" s="22"/>
      <c r="G230" s="7"/>
      <c r="H230" s="7"/>
      <c r="I230" s="7"/>
      <c r="J230" s="26"/>
      <c r="K230" s="26"/>
      <c r="L230" s="26"/>
      <c r="M230" s="26"/>
      <c r="T230" s="323"/>
      <c r="U230" s="7"/>
    </row>
    <row r="231" spans="5:21" s="11" customFormat="1" ht="9">
      <c r="E231" s="22"/>
      <c r="G231" s="7"/>
      <c r="H231" s="7"/>
      <c r="I231" s="7"/>
      <c r="J231" s="26"/>
      <c r="K231" s="26"/>
      <c r="L231" s="26"/>
      <c r="M231" s="26"/>
      <c r="T231" s="323"/>
      <c r="U231" s="7"/>
    </row>
    <row r="232" spans="5:21" s="11" customFormat="1" ht="9">
      <c r="E232" s="22"/>
      <c r="G232" s="7"/>
      <c r="H232" s="7"/>
      <c r="I232" s="7"/>
      <c r="J232" s="26"/>
      <c r="K232" s="26"/>
      <c r="L232" s="26"/>
      <c r="M232" s="26"/>
      <c r="T232" s="323"/>
      <c r="U232" s="7"/>
    </row>
    <row r="233" spans="5:21" s="11" customFormat="1" ht="9">
      <c r="E233" s="22"/>
      <c r="G233" s="7"/>
      <c r="H233" s="7"/>
      <c r="I233" s="7"/>
      <c r="J233" s="26"/>
      <c r="K233" s="26"/>
      <c r="L233" s="26"/>
      <c r="M233" s="26"/>
      <c r="T233" s="323"/>
      <c r="U233" s="7"/>
    </row>
    <row r="234" spans="5:21" s="11" customFormat="1" ht="9">
      <c r="E234" s="22"/>
      <c r="G234" s="7"/>
      <c r="H234" s="7"/>
      <c r="I234" s="7"/>
      <c r="J234" s="26"/>
      <c r="K234" s="26"/>
      <c r="L234" s="26"/>
      <c r="M234" s="26"/>
      <c r="T234" s="323"/>
      <c r="U234" s="7"/>
    </row>
    <row r="235" spans="5:21" s="11" customFormat="1" ht="9">
      <c r="E235" s="22"/>
      <c r="G235" s="7"/>
      <c r="H235" s="7"/>
      <c r="I235" s="7"/>
      <c r="J235" s="26"/>
      <c r="K235" s="26"/>
      <c r="L235" s="26"/>
      <c r="M235" s="26"/>
      <c r="T235" s="323"/>
      <c r="U235" s="7"/>
    </row>
    <row r="236" spans="5:21" s="11" customFormat="1" ht="9">
      <c r="E236" s="22"/>
      <c r="G236" s="7"/>
      <c r="H236" s="7"/>
      <c r="I236" s="7"/>
      <c r="J236" s="26"/>
      <c r="K236" s="26"/>
      <c r="L236" s="26"/>
      <c r="M236" s="26"/>
      <c r="T236" s="323"/>
      <c r="U236" s="7"/>
    </row>
    <row r="237" spans="5:21" s="11" customFormat="1" ht="9">
      <c r="E237" s="22"/>
      <c r="G237" s="7"/>
      <c r="H237" s="7"/>
      <c r="I237" s="7"/>
      <c r="J237" s="26"/>
      <c r="K237" s="26"/>
      <c r="L237" s="26"/>
      <c r="M237" s="26"/>
      <c r="T237" s="323"/>
      <c r="U237" s="7"/>
    </row>
    <row r="238" spans="5:21" s="11" customFormat="1" ht="9">
      <c r="E238" s="22"/>
      <c r="G238" s="7"/>
      <c r="H238" s="7"/>
      <c r="I238" s="7"/>
      <c r="J238" s="26"/>
      <c r="K238" s="26"/>
      <c r="L238" s="26"/>
      <c r="M238" s="26"/>
      <c r="T238" s="323"/>
      <c r="U238" s="7"/>
    </row>
    <row r="239" spans="5:21" s="11" customFormat="1" ht="9">
      <c r="E239" s="22"/>
      <c r="G239" s="7"/>
      <c r="H239" s="7"/>
      <c r="I239" s="7"/>
      <c r="J239" s="26"/>
      <c r="K239" s="26"/>
      <c r="L239" s="26"/>
      <c r="M239" s="26"/>
      <c r="T239" s="323"/>
      <c r="U239" s="7"/>
    </row>
    <row r="240" spans="5:21" s="11" customFormat="1" ht="9">
      <c r="E240" s="22"/>
      <c r="G240" s="7"/>
      <c r="H240" s="7"/>
      <c r="I240" s="7"/>
      <c r="J240" s="26"/>
      <c r="K240" s="26"/>
      <c r="L240" s="26"/>
      <c r="M240" s="26"/>
      <c r="T240" s="323"/>
      <c r="U240" s="7"/>
    </row>
    <row r="241" spans="5:21" s="11" customFormat="1" ht="9">
      <c r="E241" s="22"/>
      <c r="G241" s="7"/>
      <c r="H241" s="7"/>
      <c r="I241" s="7"/>
      <c r="J241" s="26"/>
      <c r="K241" s="26"/>
      <c r="L241" s="26"/>
      <c r="M241" s="26"/>
      <c r="T241" s="323"/>
      <c r="U241" s="7"/>
    </row>
    <row r="242" spans="5:21" s="11" customFormat="1" ht="9">
      <c r="E242" s="22"/>
      <c r="G242" s="7"/>
      <c r="H242" s="7"/>
      <c r="I242" s="7"/>
      <c r="J242" s="26"/>
      <c r="K242" s="26"/>
      <c r="L242" s="26"/>
      <c r="M242" s="26"/>
      <c r="T242" s="323"/>
      <c r="U242" s="7"/>
    </row>
    <row r="243" spans="5:21" s="11" customFormat="1" ht="9">
      <c r="E243" s="22"/>
      <c r="G243" s="7"/>
      <c r="H243" s="7"/>
      <c r="I243" s="7"/>
      <c r="J243" s="26"/>
      <c r="K243" s="26"/>
      <c r="L243" s="26"/>
      <c r="M243" s="26"/>
      <c r="T243" s="323"/>
      <c r="U243" s="7"/>
    </row>
    <row r="244" spans="5:21" s="11" customFormat="1" ht="9">
      <c r="E244" s="22"/>
      <c r="G244" s="7"/>
      <c r="H244" s="7"/>
      <c r="I244" s="7"/>
      <c r="J244" s="26"/>
      <c r="K244" s="26"/>
      <c r="L244" s="26"/>
      <c r="M244" s="26"/>
      <c r="T244" s="323"/>
      <c r="U244" s="7"/>
    </row>
    <row r="245" spans="5:21" s="11" customFormat="1" ht="9">
      <c r="E245" s="22"/>
      <c r="G245" s="7"/>
      <c r="H245" s="7"/>
      <c r="I245" s="7"/>
      <c r="J245" s="26"/>
      <c r="K245" s="26"/>
      <c r="L245" s="26"/>
      <c r="M245" s="26"/>
      <c r="T245" s="323"/>
      <c r="U245" s="7"/>
    </row>
    <row r="246" spans="5:21" s="11" customFormat="1" ht="9">
      <c r="E246" s="22"/>
      <c r="G246" s="7"/>
      <c r="H246" s="7"/>
      <c r="I246" s="7"/>
      <c r="J246" s="26"/>
      <c r="K246" s="26"/>
      <c r="L246" s="26"/>
      <c r="M246" s="26"/>
      <c r="T246" s="323"/>
      <c r="U246" s="7"/>
    </row>
    <row r="247" spans="5:21" s="11" customFormat="1" ht="9">
      <c r="E247" s="22"/>
      <c r="G247" s="7"/>
      <c r="H247" s="7"/>
      <c r="I247" s="7"/>
      <c r="J247" s="26"/>
      <c r="K247" s="26"/>
      <c r="L247" s="26"/>
      <c r="M247" s="26"/>
      <c r="T247" s="323"/>
      <c r="U247" s="7"/>
    </row>
    <row r="248" spans="5:21" s="11" customFormat="1" ht="9">
      <c r="E248" s="22"/>
      <c r="G248" s="7"/>
      <c r="H248" s="7"/>
      <c r="I248" s="7"/>
      <c r="J248" s="26"/>
      <c r="K248" s="26"/>
      <c r="L248" s="26"/>
      <c r="M248" s="26"/>
      <c r="T248" s="323"/>
      <c r="U248" s="7"/>
    </row>
    <row r="249" spans="5:21" s="11" customFormat="1" ht="9">
      <c r="E249" s="22"/>
      <c r="G249" s="7"/>
      <c r="H249" s="7"/>
      <c r="I249" s="7"/>
      <c r="J249" s="26"/>
      <c r="K249" s="26"/>
      <c r="L249" s="26"/>
      <c r="M249" s="26"/>
      <c r="T249" s="323"/>
      <c r="U249" s="7"/>
    </row>
    <row r="250" spans="5:21" s="11" customFormat="1" ht="9">
      <c r="E250" s="22"/>
      <c r="G250" s="7"/>
      <c r="H250" s="7"/>
      <c r="I250" s="7"/>
      <c r="J250" s="26"/>
      <c r="K250" s="26"/>
      <c r="L250" s="26"/>
      <c r="M250" s="26"/>
      <c r="T250" s="323"/>
      <c r="U250" s="7"/>
    </row>
    <row r="251" spans="5:21" s="11" customFormat="1" ht="9">
      <c r="E251" s="22"/>
      <c r="G251" s="7"/>
      <c r="H251" s="7"/>
      <c r="I251" s="7"/>
      <c r="J251" s="26"/>
      <c r="K251" s="26"/>
      <c r="L251" s="26"/>
      <c r="M251" s="26"/>
      <c r="T251" s="323"/>
      <c r="U251" s="7"/>
    </row>
    <row r="252" spans="5:21" s="11" customFormat="1" ht="9">
      <c r="E252" s="22"/>
      <c r="G252" s="7"/>
      <c r="H252" s="7"/>
      <c r="I252" s="7"/>
      <c r="J252" s="26"/>
      <c r="K252" s="26"/>
      <c r="L252" s="26"/>
      <c r="M252" s="26"/>
      <c r="T252" s="323"/>
      <c r="U252" s="7"/>
    </row>
    <row r="253" spans="5:21" s="11" customFormat="1" ht="9">
      <c r="E253" s="22"/>
      <c r="G253" s="7"/>
      <c r="H253" s="7"/>
      <c r="I253" s="7"/>
      <c r="J253" s="26"/>
      <c r="K253" s="26"/>
      <c r="L253" s="26"/>
      <c r="M253" s="26"/>
      <c r="T253" s="323"/>
      <c r="U253" s="7"/>
    </row>
    <row r="254" spans="5:21" s="11" customFormat="1" ht="9">
      <c r="E254" s="22"/>
      <c r="G254" s="7"/>
      <c r="H254" s="7"/>
      <c r="I254" s="7"/>
      <c r="J254" s="26"/>
      <c r="K254" s="26"/>
      <c r="L254" s="26"/>
      <c r="M254" s="26"/>
      <c r="T254" s="323"/>
      <c r="U254" s="7"/>
    </row>
    <row r="255" spans="5:21" s="11" customFormat="1" ht="9">
      <c r="E255" s="22"/>
      <c r="G255" s="7"/>
      <c r="H255" s="7"/>
      <c r="I255" s="7"/>
      <c r="J255" s="26"/>
      <c r="K255" s="26"/>
      <c r="L255" s="26"/>
      <c r="M255" s="26"/>
      <c r="T255" s="323"/>
      <c r="U255" s="7"/>
    </row>
    <row r="256" spans="5:21" s="11" customFormat="1" ht="9">
      <c r="E256" s="22"/>
      <c r="G256" s="7"/>
      <c r="H256" s="7"/>
      <c r="I256" s="7"/>
      <c r="J256" s="26"/>
      <c r="K256" s="26"/>
      <c r="L256" s="26"/>
      <c r="M256" s="26"/>
      <c r="T256" s="323"/>
      <c r="U256" s="7"/>
    </row>
    <row r="257" spans="5:21" s="11" customFormat="1" ht="9">
      <c r="E257" s="22"/>
      <c r="G257" s="7"/>
      <c r="H257" s="7"/>
      <c r="I257" s="7"/>
      <c r="J257" s="26"/>
      <c r="K257" s="26"/>
      <c r="L257" s="26"/>
      <c r="M257" s="26"/>
      <c r="T257" s="323"/>
      <c r="U257" s="7"/>
    </row>
    <row r="258" spans="5:21" s="11" customFormat="1" ht="9">
      <c r="E258" s="22"/>
      <c r="G258" s="7"/>
      <c r="H258" s="7"/>
      <c r="I258" s="7"/>
      <c r="J258" s="26"/>
      <c r="K258" s="26"/>
      <c r="L258" s="26"/>
      <c r="M258" s="26"/>
      <c r="T258" s="323"/>
      <c r="U258" s="7"/>
    </row>
    <row r="259" spans="5:21" s="11" customFormat="1" ht="9">
      <c r="E259" s="22"/>
      <c r="G259" s="7"/>
      <c r="H259" s="7"/>
      <c r="I259" s="7"/>
      <c r="J259" s="26"/>
      <c r="K259" s="26"/>
      <c r="L259" s="26"/>
      <c r="M259" s="26"/>
      <c r="T259" s="323"/>
      <c r="U259" s="7"/>
    </row>
    <row r="260" spans="5:21" s="11" customFormat="1" ht="9">
      <c r="E260" s="22"/>
      <c r="G260" s="7"/>
      <c r="H260" s="7"/>
      <c r="I260" s="7"/>
      <c r="J260" s="26"/>
      <c r="K260" s="26"/>
      <c r="L260" s="26"/>
      <c r="M260" s="26"/>
      <c r="T260" s="323"/>
      <c r="U260" s="7"/>
    </row>
    <row r="261" spans="5:21" s="11" customFormat="1" ht="9">
      <c r="E261" s="22"/>
      <c r="G261" s="7"/>
      <c r="H261" s="7"/>
      <c r="I261" s="7"/>
      <c r="J261" s="26"/>
      <c r="K261" s="26"/>
      <c r="L261" s="26"/>
      <c r="M261" s="26"/>
      <c r="T261" s="323"/>
      <c r="U261" s="7"/>
    </row>
    <row r="262" spans="5:21" s="11" customFormat="1" ht="9">
      <c r="E262" s="22"/>
      <c r="G262" s="7"/>
      <c r="H262" s="7"/>
      <c r="I262" s="7"/>
      <c r="J262" s="26"/>
      <c r="K262" s="26"/>
      <c r="L262" s="26"/>
      <c r="M262" s="26"/>
      <c r="T262" s="323"/>
      <c r="U262" s="7"/>
    </row>
    <row r="263" spans="5:21" s="11" customFormat="1" ht="9">
      <c r="E263" s="22"/>
      <c r="G263" s="7"/>
      <c r="H263" s="7"/>
      <c r="I263" s="7"/>
      <c r="J263" s="26"/>
      <c r="K263" s="26"/>
      <c r="L263" s="26"/>
      <c r="M263" s="26"/>
      <c r="T263" s="323"/>
      <c r="U263" s="7"/>
    </row>
    <row r="264" spans="5:21" s="11" customFormat="1" ht="9">
      <c r="E264" s="22"/>
      <c r="G264" s="7"/>
      <c r="H264" s="7"/>
      <c r="I264" s="7"/>
      <c r="J264" s="26"/>
      <c r="K264" s="26"/>
      <c r="L264" s="26"/>
      <c r="M264" s="26"/>
      <c r="T264" s="323"/>
      <c r="U264" s="7"/>
    </row>
    <row r="265" spans="5:21" s="11" customFormat="1" ht="9">
      <c r="E265" s="22"/>
      <c r="G265" s="7"/>
      <c r="H265" s="7"/>
      <c r="I265" s="7"/>
      <c r="J265" s="26"/>
      <c r="K265" s="26"/>
      <c r="L265" s="26"/>
      <c r="M265" s="26"/>
      <c r="T265" s="323"/>
      <c r="U265" s="7"/>
    </row>
    <row r="266" spans="5:21" s="11" customFormat="1" ht="9">
      <c r="E266" s="22"/>
      <c r="G266" s="7"/>
      <c r="H266" s="7"/>
      <c r="I266" s="7"/>
      <c r="J266" s="26"/>
      <c r="K266" s="26"/>
      <c r="L266" s="26"/>
      <c r="M266" s="26"/>
      <c r="T266" s="323"/>
      <c r="U266" s="7"/>
    </row>
    <row r="267" spans="5:21" s="11" customFormat="1" ht="9">
      <c r="E267" s="22"/>
      <c r="G267" s="7"/>
      <c r="H267" s="7"/>
      <c r="I267" s="7"/>
      <c r="J267" s="26"/>
      <c r="K267" s="26"/>
      <c r="L267" s="26"/>
      <c r="M267" s="26"/>
      <c r="T267" s="323"/>
      <c r="U267" s="7"/>
    </row>
    <row r="268" spans="5:21" s="11" customFormat="1" ht="9">
      <c r="E268" s="22"/>
      <c r="G268" s="7"/>
      <c r="H268" s="7"/>
      <c r="I268" s="7"/>
      <c r="J268" s="26"/>
      <c r="K268" s="26"/>
      <c r="L268" s="26"/>
      <c r="M268" s="26"/>
      <c r="T268" s="323"/>
      <c r="U268" s="7"/>
    </row>
    <row r="269" spans="5:21" s="11" customFormat="1" ht="9">
      <c r="E269" s="22"/>
      <c r="G269" s="7"/>
      <c r="H269" s="7"/>
      <c r="I269" s="7"/>
      <c r="J269" s="26"/>
      <c r="K269" s="26"/>
      <c r="L269" s="26"/>
      <c r="M269" s="26"/>
      <c r="T269" s="323"/>
      <c r="U269" s="7"/>
    </row>
    <row r="270" spans="5:21" s="11" customFormat="1" ht="9">
      <c r="E270" s="22"/>
      <c r="G270" s="7"/>
      <c r="H270" s="7"/>
      <c r="I270" s="7"/>
      <c r="J270" s="26"/>
      <c r="K270" s="26"/>
      <c r="L270" s="26"/>
      <c r="M270" s="26"/>
      <c r="T270" s="323"/>
      <c r="U270" s="7"/>
    </row>
    <row r="271" spans="5:21" s="11" customFormat="1" ht="9">
      <c r="E271" s="22"/>
      <c r="G271" s="7"/>
      <c r="H271" s="7"/>
      <c r="I271" s="7"/>
      <c r="J271" s="26"/>
      <c r="K271" s="26"/>
      <c r="L271" s="26"/>
      <c r="M271" s="26"/>
      <c r="T271" s="323"/>
      <c r="U271" s="7"/>
    </row>
    <row r="272" spans="5:21" s="11" customFormat="1" ht="9">
      <c r="E272" s="22"/>
      <c r="G272" s="7"/>
      <c r="H272" s="7"/>
      <c r="I272" s="7"/>
      <c r="J272" s="26"/>
      <c r="K272" s="26"/>
      <c r="L272" s="26"/>
      <c r="M272" s="26"/>
      <c r="T272" s="323"/>
      <c r="U272" s="7"/>
    </row>
    <row r="273" spans="5:21" s="11" customFormat="1" ht="9">
      <c r="E273" s="22"/>
      <c r="G273" s="7"/>
      <c r="H273" s="7"/>
      <c r="I273" s="7"/>
      <c r="J273" s="26"/>
      <c r="K273" s="26"/>
      <c r="L273" s="26"/>
      <c r="M273" s="26"/>
      <c r="T273" s="323"/>
      <c r="U273" s="7"/>
    </row>
    <row r="274" spans="5:21" s="11" customFormat="1" ht="9">
      <c r="E274" s="22"/>
      <c r="G274" s="7"/>
      <c r="H274" s="7"/>
      <c r="I274" s="7"/>
      <c r="J274" s="26"/>
      <c r="K274" s="26"/>
      <c r="L274" s="26"/>
      <c r="M274" s="26"/>
      <c r="T274" s="323"/>
      <c r="U274" s="7"/>
    </row>
    <row r="275" spans="5:21" s="11" customFormat="1" ht="9">
      <c r="E275" s="22"/>
      <c r="G275" s="7"/>
      <c r="H275" s="7"/>
      <c r="I275" s="7"/>
      <c r="J275" s="26"/>
      <c r="K275" s="26"/>
      <c r="L275" s="26"/>
      <c r="M275" s="26"/>
      <c r="T275" s="323"/>
      <c r="U275" s="7"/>
    </row>
    <row r="276" spans="5:21" s="11" customFormat="1" ht="9">
      <c r="E276" s="22"/>
      <c r="G276" s="7"/>
      <c r="H276" s="7"/>
      <c r="I276" s="7"/>
      <c r="J276" s="26"/>
      <c r="K276" s="26"/>
      <c r="L276" s="26"/>
      <c r="M276" s="26"/>
      <c r="T276" s="323"/>
      <c r="U276" s="7"/>
    </row>
    <row r="277" spans="5:21" s="11" customFormat="1" ht="9">
      <c r="E277" s="22"/>
      <c r="G277" s="7"/>
      <c r="H277" s="7"/>
      <c r="I277" s="7"/>
      <c r="J277" s="26"/>
      <c r="K277" s="26"/>
      <c r="L277" s="26"/>
      <c r="M277" s="26"/>
      <c r="T277" s="323"/>
      <c r="U277" s="7"/>
    </row>
    <row r="278" spans="5:21" s="11" customFormat="1" ht="9">
      <c r="E278" s="22"/>
      <c r="G278" s="7"/>
      <c r="H278" s="7"/>
      <c r="I278" s="7"/>
      <c r="J278" s="26"/>
      <c r="K278" s="26"/>
      <c r="L278" s="26"/>
      <c r="M278" s="26"/>
      <c r="T278" s="323"/>
      <c r="U278" s="7"/>
    </row>
    <row r="279" spans="5:21" s="11" customFormat="1" ht="9">
      <c r="E279" s="22"/>
      <c r="G279" s="7"/>
      <c r="H279" s="7"/>
      <c r="I279" s="7"/>
      <c r="J279" s="26"/>
      <c r="K279" s="26"/>
      <c r="L279" s="26"/>
      <c r="M279" s="26"/>
      <c r="T279" s="323"/>
      <c r="U279" s="7"/>
    </row>
    <row r="280" spans="5:21" s="11" customFormat="1" ht="9">
      <c r="E280" s="22"/>
      <c r="G280" s="7"/>
      <c r="H280" s="7"/>
      <c r="I280" s="7"/>
      <c r="J280" s="26"/>
      <c r="K280" s="26"/>
      <c r="L280" s="26"/>
      <c r="M280" s="26"/>
      <c r="T280" s="323"/>
      <c r="U280" s="7"/>
    </row>
    <row r="281" spans="5:21" s="11" customFormat="1" ht="9">
      <c r="E281" s="22"/>
      <c r="G281" s="7"/>
      <c r="H281" s="7"/>
      <c r="I281" s="7"/>
      <c r="J281" s="26"/>
      <c r="K281" s="26"/>
      <c r="L281" s="26"/>
      <c r="M281" s="26"/>
      <c r="T281" s="323"/>
      <c r="U281" s="7"/>
    </row>
    <row r="282" spans="5:21" s="11" customFormat="1" ht="9">
      <c r="E282" s="22"/>
      <c r="G282" s="7"/>
      <c r="H282" s="7"/>
      <c r="I282" s="7"/>
      <c r="J282" s="26"/>
      <c r="K282" s="26"/>
      <c r="L282" s="26"/>
      <c r="M282" s="26"/>
      <c r="T282" s="323"/>
      <c r="U282" s="7"/>
    </row>
    <row r="283" spans="5:21" s="11" customFormat="1" ht="9">
      <c r="E283" s="22"/>
      <c r="G283" s="7"/>
      <c r="H283" s="7"/>
      <c r="I283" s="7"/>
      <c r="J283" s="26"/>
      <c r="K283" s="26"/>
      <c r="L283" s="26"/>
      <c r="M283" s="26"/>
      <c r="T283" s="323"/>
      <c r="U283" s="7"/>
    </row>
    <row r="284" spans="5:21" s="11" customFormat="1" ht="9">
      <c r="E284" s="22"/>
      <c r="G284" s="7"/>
      <c r="H284" s="7"/>
      <c r="I284" s="7"/>
      <c r="J284" s="26"/>
      <c r="K284" s="26"/>
      <c r="L284" s="26"/>
      <c r="M284" s="26"/>
      <c r="T284" s="323"/>
      <c r="U284" s="7"/>
    </row>
    <row r="285" spans="5:21" s="11" customFormat="1" ht="9">
      <c r="E285" s="22"/>
      <c r="G285" s="7"/>
      <c r="H285" s="7"/>
      <c r="I285" s="7"/>
      <c r="J285" s="26"/>
      <c r="K285" s="26"/>
      <c r="L285" s="26"/>
      <c r="M285" s="26"/>
      <c r="T285" s="323"/>
      <c r="U285" s="7"/>
    </row>
    <row r="286" spans="5:21" s="11" customFormat="1" ht="9">
      <c r="E286" s="22"/>
      <c r="G286" s="7"/>
      <c r="H286" s="7"/>
      <c r="I286" s="7"/>
      <c r="J286" s="26"/>
      <c r="K286" s="26"/>
      <c r="L286" s="26"/>
      <c r="M286" s="26"/>
      <c r="T286" s="323"/>
      <c r="U286" s="7"/>
    </row>
    <row r="287" spans="5:21" s="11" customFormat="1" ht="9">
      <c r="E287" s="22"/>
      <c r="G287" s="7"/>
      <c r="H287" s="7"/>
      <c r="I287" s="7"/>
      <c r="J287" s="26"/>
      <c r="K287" s="26"/>
      <c r="L287" s="26"/>
      <c r="M287" s="26"/>
      <c r="T287" s="323"/>
      <c r="U287" s="7"/>
    </row>
    <row r="288" spans="5:21" s="11" customFormat="1" ht="9">
      <c r="E288" s="22"/>
      <c r="G288" s="7"/>
      <c r="H288" s="7"/>
      <c r="I288" s="7"/>
      <c r="J288" s="26"/>
      <c r="K288" s="26"/>
      <c r="L288" s="26"/>
      <c r="M288" s="26"/>
      <c r="T288" s="323"/>
      <c r="U288" s="7"/>
    </row>
    <row r="289" spans="5:21" s="11" customFormat="1" ht="9">
      <c r="E289" s="22"/>
      <c r="G289" s="7"/>
      <c r="H289" s="7"/>
      <c r="I289" s="7"/>
      <c r="J289" s="26"/>
      <c r="K289" s="26"/>
      <c r="L289" s="26"/>
      <c r="M289" s="26"/>
      <c r="T289" s="323"/>
      <c r="U289" s="7"/>
    </row>
    <row r="290" spans="5:21" s="11" customFormat="1" ht="9">
      <c r="E290" s="22"/>
      <c r="G290" s="7"/>
      <c r="H290" s="7"/>
      <c r="I290" s="7"/>
      <c r="J290" s="26"/>
      <c r="K290" s="26"/>
      <c r="L290" s="26"/>
      <c r="M290" s="26"/>
      <c r="T290" s="323"/>
      <c r="U290" s="7"/>
    </row>
    <row r="291" spans="5:21" s="11" customFormat="1" ht="9">
      <c r="E291" s="22"/>
      <c r="G291" s="7"/>
      <c r="H291" s="7"/>
      <c r="I291" s="7"/>
      <c r="J291" s="26"/>
      <c r="K291" s="26"/>
      <c r="L291" s="26"/>
      <c r="M291" s="26"/>
      <c r="T291" s="323"/>
      <c r="U291" s="7"/>
    </row>
    <row r="292" spans="5:21" s="11" customFormat="1" ht="9">
      <c r="E292" s="22"/>
      <c r="G292" s="7"/>
      <c r="H292" s="7"/>
      <c r="I292" s="7"/>
      <c r="J292" s="26"/>
      <c r="K292" s="26"/>
      <c r="L292" s="26"/>
      <c r="M292" s="26"/>
      <c r="T292" s="323"/>
      <c r="U292" s="7"/>
    </row>
    <row r="293" spans="5:21" s="11" customFormat="1" ht="9">
      <c r="E293" s="22"/>
      <c r="G293" s="7"/>
      <c r="H293" s="7"/>
      <c r="I293" s="7"/>
      <c r="J293" s="26"/>
      <c r="K293" s="26"/>
      <c r="L293" s="26"/>
      <c r="M293" s="26"/>
      <c r="T293" s="323"/>
      <c r="U293" s="7"/>
    </row>
    <row r="294" spans="5:21" s="11" customFormat="1" ht="9">
      <c r="E294" s="22"/>
      <c r="G294" s="7"/>
      <c r="H294" s="7"/>
      <c r="I294" s="7"/>
      <c r="J294" s="26"/>
      <c r="K294" s="26"/>
      <c r="L294" s="26"/>
      <c r="M294" s="26"/>
      <c r="T294" s="323"/>
      <c r="U294" s="7"/>
    </row>
    <row r="295" spans="5:21" s="11" customFormat="1" ht="9">
      <c r="E295" s="22"/>
      <c r="G295" s="7"/>
      <c r="H295" s="7"/>
      <c r="I295" s="7"/>
      <c r="J295" s="26"/>
      <c r="K295" s="26"/>
      <c r="L295" s="26"/>
      <c r="M295" s="26"/>
      <c r="T295" s="323"/>
      <c r="U295" s="7"/>
    </row>
    <row r="296" spans="5:21" s="11" customFormat="1" ht="9">
      <c r="E296" s="22"/>
      <c r="G296" s="7"/>
      <c r="H296" s="7"/>
      <c r="I296" s="7"/>
      <c r="J296" s="26"/>
      <c r="K296" s="26"/>
      <c r="L296" s="26"/>
      <c r="M296" s="26"/>
      <c r="T296" s="323"/>
      <c r="U296" s="7"/>
    </row>
    <row r="297" spans="5:21" s="11" customFormat="1" ht="9">
      <c r="E297" s="22"/>
      <c r="G297" s="7"/>
      <c r="H297" s="7"/>
      <c r="I297" s="7"/>
      <c r="J297" s="26"/>
      <c r="K297" s="26"/>
      <c r="L297" s="26"/>
      <c r="M297" s="26"/>
      <c r="T297" s="323"/>
      <c r="U297" s="7"/>
    </row>
    <row r="298" spans="5:21" s="11" customFormat="1" ht="9">
      <c r="E298" s="22"/>
      <c r="G298" s="7"/>
      <c r="H298" s="7"/>
      <c r="I298" s="7"/>
      <c r="J298" s="26"/>
      <c r="K298" s="26"/>
      <c r="L298" s="26"/>
      <c r="M298" s="26"/>
      <c r="T298" s="323"/>
      <c r="U298" s="7"/>
    </row>
    <row r="299" spans="5:21" s="11" customFormat="1" ht="9">
      <c r="E299" s="22"/>
      <c r="G299" s="7"/>
      <c r="H299" s="7"/>
      <c r="I299" s="7"/>
      <c r="J299" s="26"/>
      <c r="K299" s="26"/>
      <c r="L299" s="26"/>
      <c r="M299" s="26"/>
      <c r="T299" s="323"/>
      <c r="U299" s="7"/>
    </row>
    <row r="300" spans="5:21" s="11" customFormat="1" ht="9">
      <c r="E300" s="22"/>
      <c r="G300" s="7"/>
      <c r="H300" s="7"/>
      <c r="I300" s="7"/>
      <c r="J300" s="26"/>
      <c r="K300" s="26"/>
      <c r="L300" s="26"/>
      <c r="M300" s="26"/>
      <c r="T300" s="323"/>
      <c r="U300" s="7"/>
    </row>
    <row r="301" spans="5:21" s="11" customFormat="1" ht="9">
      <c r="E301" s="22"/>
      <c r="G301" s="7"/>
      <c r="H301" s="7"/>
      <c r="I301" s="7"/>
      <c r="J301" s="26"/>
      <c r="K301" s="26"/>
      <c r="L301" s="26"/>
      <c r="M301" s="26"/>
      <c r="T301" s="323"/>
      <c r="U301" s="7"/>
    </row>
    <row r="302" spans="5:21" s="11" customFormat="1" ht="9">
      <c r="E302" s="22"/>
      <c r="G302" s="7"/>
      <c r="H302" s="7"/>
      <c r="I302" s="7"/>
      <c r="J302" s="26"/>
      <c r="K302" s="26"/>
      <c r="L302" s="26"/>
      <c r="M302" s="26"/>
      <c r="T302" s="323"/>
      <c r="U302" s="7"/>
    </row>
    <row r="303" spans="5:21" s="11" customFormat="1" ht="9">
      <c r="E303" s="22"/>
      <c r="G303" s="7"/>
      <c r="H303" s="7"/>
      <c r="I303" s="7"/>
      <c r="J303" s="26"/>
      <c r="K303" s="26"/>
      <c r="L303" s="26"/>
      <c r="M303" s="26"/>
      <c r="T303" s="323"/>
      <c r="U303" s="7"/>
    </row>
    <row r="304" spans="5:21" s="11" customFormat="1" ht="9">
      <c r="E304" s="22"/>
      <c r="G304" s="7"/>
      <c r="H304" s="7"/>
      <c r="I304" s="7"/>
      <c r="J304" s="26"/>
      <c r="K304" s="26"/>
      <c r="L304" s="26"/>
      <c r="M304" s="26"/>
      <c r="T304" s="323"/>
      <c r="U304" s="7"/>
    </row>
    <row r="305" spans="5:21" s="11" customFormat="1" ht="9">
      <c r="E305" s="22"/>
      <c r="G305" s="7"/>
      <c r="H305" s="7"/>
      <c r="I305" s="7"/>
      <c r="J305" s="26"/>
      <c r="K305" s="26"/>
      <c r="L305" s="26"/>
      <c r="M305" s="26"/>
      <c r="T305" s="323"/>
      <c r="U305" s="7"/>
    </row>
    <row r="306" spans="5:21" s="11" customFormat="1" ht="9">
      <c r="E306" s="22"/>
      <c r="G306" s="7"/>
      <c r="H306" s="7"/>
      <c r="I306" s="7"/>
      <c r="J306" s="26"/>
      <c r="K306" s="26"/>
      <c r="L306" s="26"/>
      <c r="M306" s="26"/>
      <c r="T306" s="323"/>
      <c r="U306" s="7"/>
    </row>
    <row r="307" spans="5:21" s="11" customFormat="1" ht="9">
      <c r="E307" s="22"/>
      <c r="G307" s="7"/>
      <c r="H307" s="7"/>
      <c r="I307" s="7"/>
      <c r="J307" s="26"/>
      <c r="K307" s="26"/>
      <c r="L307" s="26"/>
      <c r="M307" s="26"/>
      <c r="T307" s="323"/>
      <c r="U307" s="7"/>
    </row>
    <row r="308" spans="5:21" s="11" customFormat="1" ht="9">
      <c r="E308" s="22"/>
      <c r="G308" s="7"/>
      <c r="H308" s="7"/>
      <c r="I308" s="7"/>
      <c r="J308" s="26"/>
      <c r="K308" s="26"/>
      <c r="L308" s="26"/>
      <c r="M308" s="26"/>
      <c r="T308" s="323"/>
      <c r="U308" s="7"/>
    </row>
    <row r="309" spans="5:21" s="11" customFormat="1" ht="9">
      <c r="E309" s="22"/>
      <c r="G309" s="7"/>
      <c r="H309" s="7"/>
      <c r="I309" s="7"/>
      <c r="J309" s="26"/>
      <c r="K309" s="26"/>
      <c r="L309" s="26"/>
      <c r="M309" s="26"/>
      <c r="T309" s="323"/>
      <c r="U309" s="7"/>
    </row>
    <row r="310" spans="5:21" s="11" customFormat="1" ht="9">
      <c r="E310" s="22"/>
      <c r="G310" s="7"/>
      <c r="H310" s="7"/>
      <c r="I310" s="7"/>
      <c r="J310" s="26"/>
      <c r="K310" s="26"/>
      <c r="L310" s="26"/>
      <c r="M310" s="26"/>
      <c r="T310" s="323"/>
      <c r="U310" s="7"/>
    </row>
    <row r="311" spans="5:21" s="11" customFormat="1" ht="9">
      <c r="E311" s="22"/>
      <c r="G311" s="7"/>
      <c r="H311" s="7"/>
      <c r="I311" s="7"/>
      <c r="J311" s="26"/>
      <c r="K311" s="26"/>
      <c r="L311" s="26"/>
      <c r="M311" s="26"/>
      <c r="T311" s="323"/>
      <c r="U311" s="7"/>
    </row>
    <row r="312" spans="5:21" s="11" customFormat="1" ht="9">
      <c r="E312" s="22"/>
      <c r="G312" s="7"/>
      <c r="H312" s="7"/>
      <c r="I312" s="7"/>
      <c r="J312" s="26"/>
      <c r="K312" s="26"/>
      <c r="L312" s="26"/>
      <c r="M312" s="26"/>
      <c r="T312" s="323"/>
      <c r="U312" s="7"/>
    </row>
    <row r="313" spans="5:21" s="11" customFormat="1" ht="9">
      <c r="E313" s="22"/>
      <c r="G313" s="7"/>
      <c r="H313" s="7"/>
      <c r="I313" s="7"/>
      <c r="J313" s="26"/>
      <c r="K313" s="26"/>
      <c r="L313" s="26"/>
      <c r="M313" s="26"/>
      <c r="T313" s="323"/>
      <c r="U313" s="7"/>
    </row>
    <row r="314" spans="5:21" s="11" customFormat="1" ht="9">
      <c r="E314" s="22"/>
      <c r="G314" s="7"/>
      <c r="H314" s="7"/>
      <c r="I314" s="7"/>
      <c r="J314" s="26"/>
      <c r="K314" s="26"/>
      <c r="L314" s="26"/>
      <c r="M314" s="26"/>
      <c r="T314" s="323"/>
      <c r="U314" s="7"/>
    </row>
    <row r="315" spans="5:21" s="11" customFormat="1" ht="9">
      <c r="E315" s="22"/>
      <c r="G315" s="7"/>
      <c r="H315" s="7"/>
      <c r="I315" s="7"/>
      <c r="J315" s="26"/>
      <c r="K315" s="26"/>
      <c r="L315" s="26"/>
      <c r="M315" s="26"/>
      <c r="T315" s="323"/>
      <c r="U315" s="7"/>
    </row>
    <row r="316" spans="5:21" s="11" customFormat="1" ht="9">
      <c r="E316" s="22"/>
      <c r="G316" s="7"/>
      <c r="H316" s="7"/>
      <c r="I316" s="7"/>
      <c r="J316" s="26"/>
      <c r="K316" s="26"/>
      <c r="L316" s="26"/>
      <c r="M316" s="26"/>
      <c r="T316" s="323"/>
      <c r="U316" s="7"/>
    </row>
    <row r="317" spans="5:21" s="11" customFormat="1" ht="9">
      <c r="E317" s="22"/>
      <c r="G317" s="7"/>
      <c r="H317" s="7"/>
      <c r="I317" s="7"/>
      <c r="J317" s="26"/>
      <c r="K317" s="26"/>
      <c r="L317" s="26"/>
      <c r="M317" s="26"/>
      <c r="T317" s="323"/>
      <c r="U317" s="7"/>
    </row>
    <row r="318" spans="5:21" s="11" customFormat="1" ht="9">
      <c r="E318" s="22"/>
      <c r="G318" s="7"/>
      <c r="H318" s="7"/>
      <c r="I318" s="7"/>
      <c r="J318" s="26"/>
      <c r="K318" s="26"/>
      <c r="L318" s="26"/>
      <c r="M318" s="26"/>
      <c r="T318" s="323"/>
      <c r="U318" s="7"/>
    </row>
    <row r="319" spans="5:21" s="11" customFormat="1" ht="9">
      <c r="E319" s="22"/>
      <c r="G319" s="7"/>
      <c r="H319" s="7"/>
      <c r="I319" s="7"/>
      <c r="J319" s="26"/>
      <c r="K319" s="26"/>
      <c r="L319" s="26"/>
      <c r="M319" s="26"/>
      <c r="T319" s="323"/>
      <c r="U319" s="7"/>
    </row>
    <row r="320" spans="5:21" s="11" customFormat="1" ht="9">
      <c r="E320" s="22"/>
      <c r="G320" s="7"/>
      <c r="H320" s="7"/>
      <c r="I320" s="7"/>
      <c r="J320" s="26"/>
      <c r="K320" s="26"/>
      <c r="L320" s="26"/>
      <c r="M320" s="26"/>
      <c r="T320" s="323"/>
      <c r="U320" s="7"/>
    </row>
    <row r="321" spans="5:21" s="11" customFormat="1" ht="9">
      <c r="E321" s="22"/>
      <c r="G321" s="7"/>
      <c r="H321" s="7"/>
      <c r="I321" s="7"/>
      <c r="J321" s="26"/>
      <c r="K321" s="26"/>
      <c r="L321" s="26"/>
      <c r="M321" s="26"/>
      <c r="T321" s="323"/>
      <c r="U321" s="7"/>
    </row>
    <row r="322" spans="5:21" s="11" customFormat="1" ht="9">
      <c r="E322" s="22"/>
      <c r="G322" s="7"/>
      <c r="H322" s="7"/>
      <c r="I322" s="7"/>
      <c r="J322" s="26"/>
      <c r="K322" s="26"/>
      <c r="L322" s="26"/>
      <c r="M322" s="26"/>
      <c r="T322" s="323"/>
      <c r="U322" s="7"/>
    </row>
    <row r="323" spans="5:21" s="11" customFormat="1" ht="9">
      <c r="E323" s="22"/>
      <c r="G323" s="7"/>
      <c r="H323" s="7"/>
      <c r="I323" s="7"/>
      <c r="J323" s="26"/>
      <c r="K323" s="26"/>
      <c r="L323" s="26"/>
      <c r="M323" s="26"/>
      <c r="T323" s="323"/>
      <c r="U323" s="7"/>
    </row>
    <row r="324" spans="5:21" s="11" customFormat="1" ht="9">
      <c r="E324" s="22"/>
      <c r="G324" s="7"/>
      <c r="H324" s="7"/>
      <c r="I324" s="7"/>
      <c r="J324" s="26"/>
      <c r="K324" s="26"/>
      <c r="L324" s="26"/>
      <c r="M324" s="26"/>
      <c r="T324" s="323"/>
      <c r="U324" s="7"/>
    </row>
    <row r="325" spans="5:21" s="11" customFormat="1" ht="9">
      <c r="E325" s="22"/>
      <c r="G325" s="7"/>
      <c r="H325" s="7"/>
      <c r="I325" s="7"/>
      <c r="J325" s="26"/>
      <c r="K325" s="26"/>
      <c r="L325" s="26"/>
      <c r="M325" s="26"/>
      <c r="T325" s="323"/>
      <c r="U325" s="7"/>
    </row>
    <row r="326" spans="5:21" s="11" customFormat="1" ht="9">
      <c r="E326" s="22"/>
      <c r="G326" s="7"/>
      <c r="H326" s="7"/>
      <c r="I326" s="7"/>
      <c r="J326" s="26"/>
      <c r="K326" s="26"/>
      <c r="L326" s="26"/>
      <c r="M326" s="26"/>
      <c r="T326" s="323"/>
      <c r="U326" s="7"/>
    </row>
    <row r="327" spans="5:21" s="11" customFormat="1" ht="9">
      <c r="E327" s="22"/>
      <c r="G327" s="7"/>
      <c r="H327" s="7"/>
      <c r="I327" s="7"/>
      <c r="J327" s="26"/>
      <c r="K327" s="26"/>
      <c r="L327" s="26"/>
      <c r="M327" s="26"/>
      <c r="T327" s="323"/>
      <c r="U327" s="7"/>
    </row>
    <row r="328" spans="5:21" s="11" customFormat="1" ht="9">
      <c r="E328" s="22"/>
      <c r="G328" s="7"/>
      <c r="H328" s="7"/>
      <c r="I328" s="7"/>
      <c r="J328" s="26"/>
      <c r="K328" s="26"/>
      <c r="L328" s="26"/>
      <c r="M328" s="26"/>
      <c r="T328" s="323"/>
      <c r="U328" s="7"/>
    </row>
    <row r="329" spans="5:21" s="11" customFormat="1" ht="9">
      <c r="E329" s="22"/>
      <c r="G329" s="7"/>
      <c r="H329" s="7"/>
      <c r="I329" s="7"/>
      <c r="J329" s="26"/>
      <c r="K329" s="26"/>
      <c r="L329" s="26"/>
      <c r="M329" s="26"/>
      <c r="T329" s="323"/>
      <c r="U329" s="7"/>
    </row>
    <row r="330" spans="5:21" s="11" customFormat="1" ht="9">
      <c r="E330" s="22"/>
      <c r="G330" s="7"/>
      <c r="H330" s="7"/>
      <c r="I330" s="7"/>
      <c r="J330" s="26"/>
      <c r="K330" s="26"/>
      <c r="L330" s="26"/>
      <c r="M330" s="26"/>
      <c r="T330" s="323"/>
      <c r="U330" s="7"/>
    </row>
    <row r="331" spans="5:21" s="11" customFormat="1" ht="9">
      <c r="E331" s="22"/>
      <c r="G331" s="7"/>
      <c r="H331" s="7"/>
      <c r="I331" s="7"/>
      <c r="J331" s="26"/>
      <c r="K331" s="26"/>
      <c r="L331" s="26"/>
      <c r="M331" s="26"/>
      <c r="T331" s="323"/>
      <c r="U331" s="7"/>
    </row>
    <row r="332" spans="5:21" s="11" customFormat="1" ht="9">
      <c r="E332" s="22"/>
      <c r="G332" s="7"/>
      <c r="H332" s="7"/>
      <c r="I332" s="7"/>
      <c r="J332" s="26"/>
      <c r="K332" s="26"/>
      <c r="L332" s="26"/>
      <c r="M332" s="26"/>
      <c r="T332" s="323"/>
      <c r="U332" s="7"/>
    </row>
    <row r="333" spans="5:21" s="11" customFormat="1" ht="9">
      <c r="E333" s="22"/>
      <c r="G333" s="7"/>
      <c r="H333" s="7"/>
      <c r="I333" s="7"/>
      <c r="J333" s="26"/>
      <c r="K333" s="26"/>
      <c r="L333" s="26"/>
      <c r="M333" s="26"/>
      <c r="T333" s="323"/>
      <c r="U333" s="7"/>
    </row>
    <row r="334" spans="5:21" s="11" customFormat="1" ht="9">
      <c r="E334" s="22"/>
      <c r="G334" s="7"/>
      <c r="H334" s="7"/>
      <c r="I334" s="7"/>
      <c r="J334" s="26"/>
      <c r="K334" s="26"/>
      <c r="L334" s="26"/>
      <c r="M334" s="26"/>
      <c r="T334" s="323"/>
      <c r="U334" s="7"/>
    </row>
    <row r="335" spans="5:21" s="11" customFormat="1" ht="9">
      <c r="E335" s="22"/>
      <c r="G335" s="7"/>
      <c r="H335" s="7"/>
      <c r="I335" s="7"/>
      <c r="J335" s="26"/>
      <c r="K335" s="26"/>
      <c r="L335" s="26"/>
      <c r="M335" s="26"/>
      <c r="T335" s="323"/>
      <c r="U335" s="7"/>
    </row>
    <row r="336" spans="5:21" s="11" customFormat="1" ht="9">
      <c r="E336" s="22"/>
      <c r="G336" s="7"/>
      <c r="H336" s="7"/>
      <c r="I336" s="7"/>
      <c r="J336" s="26"/>
      <c r="K336" s="26"/>
      <c r="L336" s="26"/>
      <c r="M336" s="26"/>
      <c r="T336" s="323"/>
      <c r="U336" s="7"/>
    </row>
    <row r="337" spans="5:21" s="11" customFormat="1" ht="9">
      <c r="E337" s="22"/>
      <c r="G337" s="7"/>
      <c r="H337" s="7"/>
      <c r="I337" s="7"/>
      <c r="J337" s="26"/>
      <c r="K337" s="26"/>
      <c r="L337" s="26"/>
      <c r="M337" s="26"/>
      <c r="T337" s="323"/>
      <c r="U337" s="7"/>
    </row>
    <row r="338" spans="5:21" s="11" customFormat="1" ht="9">
      <c r="E338" s="22"/>
      <c r="G338" s="7"/>
      <c r="H338" s="7"/>
      <c r="I338" s="7"/>
      <c r="J338" s="26"/>
      <c r="K338" s="26"/>
      <c r="L338" s="26"/>
      <c r="M338" s="26"/>
      <c r="T338" s="323"/>
      <c r="U338" s="7"/>
    </row>
    <row r="339" spans="5:21" s="11" customFormat="1" ht="9">
      <c r="E339" s="22"/>
      <c r="G339" s="7"/>
      <c r="H339" s="7"/>
      <c r="I339" s="7"/>
      <c r="J339" s="26"/>
      <c r="K339" s="26"/>
      <c r="L339" s="26"/>
      <c r="M339" s="26"/>
      <c r="T339" s="323"/>
      <c r="U339" s="7"/>
    </row>
    <row r="340" spans="5:21" s="11" customFormat="1" ht="9">
      <c r="E340" s="22"/>
      <c r="G340" s="7"/>
      <c r="H340" s="7"/>
      <c r="I340" s="7"/>
      <c r="J340" s="26"/>
      <c r="K340" s="26"/>
      <c r="L340" s="26"/>
      <c r="M340" s="26"/>
      <c r="T340" s="323"/>
      <c r="U340" s="7"/>
    </row>
    <row r="341" spans="5:21" s="11" customFormat="1" ht="9">
      <c r="E341" s="22"/>
      <c r="G341" s="7"/>
      <c r="H341" s="7"/>
      <c r="I341" s="7"/>
      <c r="J341" s="26"/>
      <c r="K341" s="26"/>
      <c r="L341" s="26"/>
      <c r="M341" s="26"/>
      <c r="T341" s="323"/>
      <c r="U341" s="7"/>
    </row>
    <row r="342" spans="5:21" s="11" customFormat="1" ht="9">
      <c r="E342" s="22"/>
      <c r="G342" s="7"/>
      <c r="H342" s="7"/>
      <c r="I342" s="7"/>
      <c r="J342" s="26"/>
      <c r="K342" s="26"/>
      <c r="L342" s="26"/>
      <c r="M342" s="26"/>
      <c r="T342" s="323"/>
      <c r="U342" s="7"/>
    </row>
    <row r="343" spans="5:21" s="11" customFormat="1" ht="9">
      <c r="E343" s="22"/>
      <c r="G343" s="7"/>
      <c r="H343" s="7"/>
      <c r="I343" s="7"/>
      <c r="J343" s="26"/>
      <c r="K343" s="26"/>
      <c r="L343" s="26"/>
      <c r="M343" s="26"/>
      <c r="T343" s="323"/>
      <c r="U343" s="7"/>
    </row>
    <row r="344" spans="5:21" s="11" customFormat="1" ht="9">
      <c r="E344" s="22"/>
      <c r="G344" s="7"/>
      <c r="H344" s="7"/>
      <c r="I344" s="7"/>
      <c r="J344" s="26"/>
      <c r="K344" s="26"/>
      <c r="L344" s="26"/>
      <c r="M344" s="26"/>
      <c r="T344" s="323"/>
      <c r="U344" s="7"/>
    </row>
    <row r="345" spans="5:21" s="11" customFormat="1" ht="9">
      <c r="E345" s="22"/>
      <c r="G345" s="7"/>
      <c r="H345" s="7"/>
      <c r="I345" s="7"/>
      <c r="J345" s="26"/>
      <c r="K345" s="26"/>
      <c r="L345" s="26"/>
      <c r="M345" s="26"/>
      <c r="T345" s="323"/>
      <c r="U345" s="7"/>
    </row>
    <row r="346" spans="5:21" s="11" customFormat="1" ht="9">
      <c r="E346" s="22"/>
      <c r="G346" s="7"/>
      <c r="H346" s="7"/>
      <c r="I346" s="7"/>
      <c r="J346" s="26"/>
      <c r="K346" s="26"/>
      <c r="L346" s="26"/>
      <c r="M346" s="26"/>
      <c r="T346" s="323"/>
      <c r="U346" s="7"/>
    </row>
    <row r="347" spans="5:21" s="11" customFormat="1" ht="9">
      <c r="E347" s="22"/>
      <c r="G347" s="7"/>
      <c r="H347" s="7"/>
      <c r="I347" s="7"/>
      <c r="J347" s="26"/>
      <c r="K347" s="26"/>
      <c r="L347" s="26"/>
      <c r="M347" s="26"/>
      <c r="T347" s="323"/>
      <c r="U347" s="7"/>
    </row>
    <row r="348" spans="5:21" s="11" customFormat="1" ht="9">
      <c r="E348" s="22"/>
      <c r="G348" s="7"/>
      <c r="H348" s="7"/>
      <c r="I348" s="7"/>
      <c r="J348" s="26"/>
      <c r="K348" s="26"/>
      <c r="L348" s="26"/>
      <c r="M348" s="26"/>
      <c r="T348" s="323"/>
      <c r="U348" s="7"/>
    </row>
    <row r="349" spans="5:21" s="11" customFormat="1" ht="9">
      <c r="E349" s="22"/>
      <c r="G349" s="7"/>
      <c r="H349" s="7"/>
      <c r="I349" s="7"/>
      <c r="J349" s="26"/>
      <c r="K349" s="26"/>
      <c r="L349" s="26"/>
      <c r="M349" s="26"/>
      <c r="T349" s="323"/>
      <c r="U349" s="7"/>
    </row>
    <row r="350" spans="5:21" s="11" customFormat="1" ht="9">
      <c r="E350" s="22"/>
      <c r="G350" s="7"/>
      <c r="H350" s="7"/>
      <c r="I350" s="7"/>
      <c r="J350" s="26"/>
      <c r="K350" s="26"/>
      <c r="L350" s="26"/>
      <c r="M350" s="26"/>
      <c r="T350" s="323"/>
      <c r="U350" s="7"/>
    </row>
    <row r="351" spans="5:21" s="11" customFormat="1" ht="9">
      <c r="E351" s="22"/>
      <c r="G351" s="7"/>
      <c r="H351" s="7"/>
      <c r="I351" s="7"/>
      <c r="J351" s="26"/>
      <c r="K351" s="26"/>
      <c r="L351" s="26"/>
      <c r="M351" s="26"/>
      <c r="T351" s="323"/>
      <c r="U351" s="7"/>
    </row>
    <row r="352" spans="5:21" s="11" customFormat="1" ht="9">
      <c r="E352" s="22"/>
      <c r="G352" s="7"/>
      <c r="H352" s="7"/>
      <c r="I352" s="7"/>
      <c r="J352" s="26"/>
      <c r="K352" s="26"/>
      <c r="L352" s="26"/>
      <c r="M352" s="26"/>
      <c r="T352" s="323"/>
      <c r="U352" s="7"/>
    </row>
    <row r="353" spans="5:21" s="11" customFormat="1" ht="9">
      <c r="E353" s="22"/>
      <c r="G353" s="7"/>
      <c r="H353" s="7"/>
      <c r="I353" s="7"/>
      <c r="J353" s="26"/>
      <c r="K353" s="26"/>
      <c r="L353" s="26"/>
      <c r="M353" s="26"/>
      <c r="T353" s="323"/>
      <c r="U353" s="7"/>
    </row>
    <row r="354" spans="5:21" s="11" customFormat="1" ht="9">
      <c r="E354" s="22"/>
      <c r="G354" s="7"/>
      <c r="H354" s="7"/>
      <c r="I354" s="7"/>
      <c r="J354" s="26"/>
      <c r="K354" s="26"/>
      <c r="L354" s="26"/>
      <c r="M354" s="26"/>
      <c r="T354" s="323"/>
      <c r="U354" s="7"/>
    </row>
    <row r="355" spans="5:21" s="11" customFormat="1" ht="9">
      <c r="E355" s="22"/>
      <c r="G355" s="7"/>
      <c r="H355" s="7"/>
      <c r="I355" s="7"/>
      <c r="J355" s="26"/>
      <c r="K355" s="26"/>
      <c r="L355" s="26"/>
      <c r="M355" s="26"/>
      <c r="T355" s="323"/>
      <c r="U355" s="7"/>
    </row>
    <row r="356" spans="5:21" s="11" customFormat="1" ht="9">
      <c r="E356" s="22"/>
      <c r="G356" s="7"/>
      <c r="H356" s="7"/>
      <c r="I356" s="7"/>
      <c r="J356" s="26"/>
      <c r="K356" s="26"/>
      <c r="L356" s="26"/>
      <c r="M356" s="26"/>
      <c r="T356" s="323"/>
      <c r="U356" s="7"/>
    </row>
    <row r="357" spans="5:21" s="11" customFormat="1" ht="9">
      <c r="E357" s="22"/>
      <c r="G357" s="7"/>
      <c r="H357" s="7"/>
      <c r="I357" s="7"/>
      <c r="J357" s="26"/>
      <c r="K357" s="26"/>
      <c r="L357" s="26"/>
      <c r="M357" s="26"/>
      <c r="T357" s="323"/>
      <c r="U357" s="7"/>
    </row>
    <row r="358" spans="5:21" s="11" customFormat="1" ht="9">
      <c r="E358" s="22"/>
      <c r="G358" s="7"/>
      <c r="H358" s="7"/>
      <c r="I358" s="7"/>
      <c r="J358" s="26"/>
      <c r="K358" s="26"/>
      <c r="L358" s="26"/>
      <c r="M358" s="26"/>
      <c r="T358" s="323"/>
      <c r="U358" s="7"/>
    </row>
    <row r="359" spans="5:21" s="11" customFormat="1" ht="9">
      <c r="E359" s="22"/>
      <c r="G359" s="7"/>
      <c r="H359" s="7"/>
      <c r="I359" s="7"/>
      <c r="J359" s="26"/>
      <c r="K359" s="26"/>
      <c r="L359" s="26"/>
      <c r="M359" s="26"/>
      <c r="T359" s="323"/>
      <c r="U359" s="7"/>
    </row>
    <row r="360" spans="5:21" s="11" customFormat="1" ht="9">
      <c r="E360" s="22"/>
      <c r="G360" s="7"/>
      <c r="H360" s="7"/>
      <c r="I360" s="7"/>
      <c r="J360" s="26"/>
      <c r="K360" s="26"/>
      <c r="L360" s="26"/>
      <c r="M360" s="26"/>
      <c r="T360" s="323"/>
      <c r="U360" s="7"/>
    </row>
    <row r="361" spans="5:21" s="11" customFormat="1" ht="9">
      <c r="E361" s="22"/>
      <c r="G361" s="7"/>
      <c r="H361" s="7"/>
      <c r="I361" s="7"/>
      <c r="J361" s="26"/>
      <c r="K361" s="26"/>
      <c r="L361" s="26"/>
      <c r="M361" s="26"/>
      <c r="T361" s="323"/>
      <c r="U361" s="7"/>
    </row>
    <row r="362" spans="5:21" s="11" customFormat="1" ht="9">
      <c r="E362" s="22"/>
      <c r="G362" s="7"/>
      <c r="H362" s="7"/>
      <c r="I362" s="7"/>
      <c r="J362" s="26"/>
      <c r="K362" s="26"/>
      <c r="L362" s="26"/>
      <c r="M362" s="26"/>
      <c r="T362" s="323"/>
      <c r="U362" s="7"/>
    </row>
    <row r="363" spans="5:21" s="11" customFormat="1" ht="9">
      <c r="E363" s="22"/>
      <c r="G363" s="7"/>
      <c r="H363" s="7"/>
      <c r="I363" s="7"/>
      <c r="J363" s="26"/>
      <c r="K363" s="26"/>
      <c r="L363" s="26"/>
      <c r="M363" s="26"/>
      <c r="T363" s="323"/>
      <c r="U363" s="7"/>
    </row>
    <row r="364" spans="5:21" s="11" customFormat="1" ht="9">
      <c r="E364" s="22"/>
      <c r="G364" s="7"/>
      <c r="H364" s="7"/>
      <c r="I364" s="7"/>
      <c r="J364" s="26"/>
      <c r="K364" s="26"/>
      <c r="L364" s="26"/>
      <c r="M364" s="26"/>
      <c r="T364" s="323"/>
      <c r="U364" s="7"/>
    </row>
    <row r="365" spans="5:21" s="11" customFormat="1" ht="9">
      <c r="E365" s="22"/>
      <c r="G365" s="7"/>
      <c r="H365" s="7"/>
      <c r="I365" s="7"/>
      <c r="J365" s="26"/>
      <c r="K365" s="26"/>
      <c r="L365" s="26"/>
      <c r="M365" s="26"/>
      <c r="T365" s="323"/>
      <c r="U365" s="7"/>
    </row>
    <row r="366" spans="5:21" s="11" customFormat="1" ht="9">
      <c r="E366" s="22"/>
      <c r="G366" s="7"/>
      <c r="H366" s="7"/>
      <c r="I366" s="7"/>
      <c r="J366" s="26"/>
      <c r="K366" s="26"/>
      <c r="L366" s="26"/>
      <c r="M366" s="26"/>
      <c r="T366" s="323"/>
      <c r="U366" s="7"/>
    </row>
    <row r="367" spans="5:21" s="11" customFormat="1" ht="9">
      <c r="E367" s="22"/>
      <c r="G367" s="7"/>
      <c r="H367" s="7"/>
      <c r="I367" s="7"/>
      <c r="J367" s="26"/>
      <c r="K367" s="26"/>
      <c r="L367" s="26"/>
      <c r="M367" s="26"/>
      <c r="T367" s="323"/>
      <c r="U367" s="7"/>
    </row>
    <row r="368" spans="5:21" s="11" customFormat="1" ht="9">
      <c r="E368" s="22"/>
      <c r="G368" s="7"/>
      <c r="H368" s="7"/>
      <c r="I368" s="7"/>
      <c r="J368" s="26"/>
      <c r="K368" s="26"/>
      <c r="L368" s="26"/>
      <c r="M368" s="26"/>
      <c r="T368" s="323"/>
      <c r="U368" s="7"/>
    </row>
    <row r="369" spans="5:21" s="11" customFormat="1" ht="9">
      <c r="E369" s="22"/>
      <c r="G369" s="7"/>
      <c r="H369" s="7"/>
      <c r="I369" s="7"/>
      <c r="J369" s="26"/>
      <c r="K369" s="26"/>
      <c r="L369" s="26"/>
      <c r="M369" s="26"/>
      <c r="T369" s="323"/>
      <c r="U369" s="7"/>
    </row>
    <row r="370" spans="5:21" s="11" customFormat="1" ht="9">
      <c r="E370" s="22"/>
      <c r="G370" s="7"/>
      <c r="H370" s="7"/>
      <c r="I370" s="7"/>
      <c r="J370" s="26"/>
      <c r="K370" s="26"/>
      <c r="L370" s="26"/>
      <c r="M370" s="26"/>
      <c r="T370" s="323"/>
      <c r="U370" s="7"/>
    </row>
    <row r="371" spans="5:21" s="11" customFormat="1" ht="9">
      <c r="E371" s="22"/>
      <c r="G371" s="7"/>
      <c r="H371" s="7"/>
      <c r="I371" s="7"/>
      <c r="J371" s="26"/>
      <c r="K371" s="26"/>
      <c r="L371" s="26"/>
      <c r="M371" s="26"/>
      <c r="T371" s="323"/>
      <c r="U371" s="7"/>
    </row>
    <row r="372" spans="5:21" s="11" customFormat="1" ht="9">
      <c r="E372" s="22"/>
      <c r="G372" s="7"/>
      <c r="H372" s="7"/>
      <c r="I372" s="7"/>
      <c r="J372" s="26"/>
      <c r="K372" s="26"/>
      <c r="L372" s="26"/>
      <c r="M372" s="26"/>
      <c r="T372" s="323"/>
      <c r="U372" s="7"/>
    </row>
    <row r="373" spans="5:21" s="11" customFormat="1" ht="9">
      <c r="E373" s="22"/>
      <c r="G373" s="7"/>
      <c r="H373" s="7"/>
      <c r="I373" s="7"/>
      <c r="J373" s="26"/>
      <c r="K373" s="26"/>
      <c r="L373" s="26"/>
      <c r="M373" s="26"/>
      <c r="T373" s="323"/>
      <c r="U373" s="7"/>
    </row>
    <row r="374" spans="5:21" s="11" customFormat="1" ht="9">
      <c r="E374" s="22"/>
      <c r="G374" s="7"/>
      <c r="H374" s="7"/>
      <c r="I374" s="7"/>
      <c r="J374" s="26"/>
      <c r="K374" s="26"/>
      <c r="L374" s="26"/>
      <c r="M374" s="26"/>
      <c r="T374" s="323"/>
      <c r="U374" s="7"/>
    </row>
    <row r="375" spans="5:21" s="11" customFormat="1" ht="9">
      <c r="E375" s="22"/>
      <c r="G375" s="7"/>
      <c r="H375" s="7"/>
      <c r="I375" s="7"/>
      <c r="J375" s="26"/>
      <c r="K375" s="26"/>
      <c r="L375" s="26"/>
      <c r="M375" s="26"/>
      <c r="T375" s="323"/>
      <c r="U375" s="7"/>
    </row>
    <row r="376" spans="5:21" s="11" customFormat="1" ht="9">
      <c r="E376" s="22"/>
      <c r="G376" s="7"/>
      <c r="H376" s="7"/>
      <c r="I376" s="7"/>
      <c r="J376" s="26"/>
      <c r="K376" s="26"/>
      <c r="L376" s="26"/>
      <c r="M376" s="26"/>
      <c r="T376" s="323"/>
      <c r="U376" s="7"/>
    </row>
    <row r="377" spans="5:21" s="11" customFormat="1" ht="9">
      <c r="E377" s="22"/>
      <c r="G377" s="7"/>
      <c r="H377" s="7"/>
      <c r="I377" s="7"/>
      <c r="J377" s="26"/>
      <c r="K377" s="26"/>
      <c r="L377" s="26"/>
      <c r="M377" s="26"/>
      <c r="T377" s="323"/>
      <c r="U377" s="7"/>
    </row>
    <row r="378" spans="5:21" s="11" customFormat="1" ht="9">
      <c r="E378" s="22"/>
      <c r="G378" s="7"/>
      <c r="H378" s="7"/>
      <c r="I378" s="7"/>
      <c r="J378" s="26"/>
      <c r="K378" s="26"/>
      <c r="L378" s="26"/>
      <c r="M378" s="26"/>
      <c r="T378" s="323"/>
      <c r="U378" s="7"/>
    </row>
    <row r="379" spans="5:21" s="11" customFormat="1" ht="9">
      <c r="E379" s="22"/>
      <c r="G379" s="7"/>
      <c r="H379" s="7"/>
      <c r="I379" s="7"/>
      <c r="J379" s="26"/>
      <c r="K379" s="26"/>
      <c r="L379" s="26"/>
      <c r="M379" s="26"/>
      <c r="T379" s="323"/>
      <c r="U379" s="7"/>
    </row>
    <row r="380" spans="5:21" s="11" customFormat="1" ht="9">
      <c r="E380" s="22"/>
      <c r="G380" s="7"/>
      <c r="H380" s="7"/>
      <c r="I380" s="7"/>
      <c r="J380" s="26"/>
      <c r="K380" s="26"/>
      <c r="L380" s="26"/>
      <c r="M380" s="26"/>
      <c r="T380" s="323"/>
      <c r="U380" s="7"/>
    </row>
    <row r="381" spans="5:21" s="11" customFormat="1" ht="9">
      <c r="E381" s="22"/>
      <c r="G381" s="7"/>
      <c r="H381" s="7"/>
      <c r="I381" s="7"/>
      <c r="J381" s="26"/>
      <c r="K381" s="26"/>
      <c r="L381" s="26"/>
      <c r="M381" s="26"/>
      <c r="T381" s="323"/>
      <c r="U381" s="7"/>
    </row>
    <row r="382" spans="5:21" s="11" customFormat="1" ht="9">
      <c r="E382" s="22"/>
      <c r="G382" s="7"/>
      <c r="H382" s="7"/>
      <c r="I382" s="7"/>
      <c r="J382" s="26"/>
      <c r="K382" s="26"/>
      <c r="L382" s="26"/>
      <c r="M382" s="26"/>
      <c r="T382" s="323"/>
      <c r="U382" s="7"/>
    </row>
    <row r="383" spans="5:21" s="11" customFormat="1" ht="9">
      <c r="E383" s="22"/>
      <c r="G383" s="7"/>
      <c r="H383" s="7"/>
      <c r="I383" s="7"/>
      <c r="J383" s="26"/>
      <c r="K383" s="26"/>
      <c r="L383" s="26"/>
      <c r="M383" s="26"/>
      <c r="T383" s="323"/>
      <c r="U383" s="7"/>
    </row>
    <row r="384" spans="5:21" s="11" customFormat="1" ht="9">
      <c r="E384" s="22"/>
      <c r="G384" s="7"/>
      <c r="H384" s="7"/>
      <c r="I384" s="7"/>
      <c r="J384" s="26"/>
      <c r="K384" s="26"/>
      <c r="L384" s="26"/>
      <c r="M384" s="26"/>
      <c r="T384" s="323"/>
      <c r="U384" s="7"/>
    </row>
    <row r="385" spans="5:21" s="11" customFormat="1" ht="9">
      <c r="E385" s="22"/>
      <c r="G385" s="7"/>
      <c r="H385" s="7"/>
      <c r="I385" s="7"/>
      <c r="J385" s="26"/>
      <c r="K385" s="26"/>
      <c r="L385" s="26"/>
      <c r="M385" s="26"/>
      <c r="T385" s="323"/>
      <c r="U385" s="7"/>
    </row>
    <row r="386" spans="5:21" s="11" customFormat="1" ht="9">
      <c r="E386" s="22"/>
      <c r="G386" s="7"/>
      <c r="H386" s="7"/>
      <c r="I386" s="7"/>
      <c r="J386" s="26"/>
      <c r="K386" s="26"/>
      <c r="L386" s="26"/>
      <c r="M386" s="26"/>
      <c r="T386" s="323"/>
      <c r="U386" s="7"/>
    </row>
    <row r="387" spans="5:21" s="11" customFormat="1" ht="9">
      <c r="E387" s="22"/>
      <c r="G387" s="7"/>
      <c r="H387" s="7"/>
      <c r="I387" s="7"/>
      <c r="J387" s="26"/>
      <c r="K387" s="26"/>
      <c r="L387" s="26"/>
      <c r="M387" s="26"/>
      <c r="T387" s="323"/>
      <c r="U387" s="7"/>
    </row>
    <row r="388" spans="5:21" s="11" customFormat="1" ht="9">
      <c r="E388" s="22"/>
      <c r="G388" s="7"/>
      <c r="H388" s="7"/>
      <c r="I388" s="7"/>
      <c r="J388" s="26"/>
      <c r="K388" s="26"/>
      <c r="L388" s="26"/>
      <c r="M388" s="26"/>
      <c r="T388" s="323"/>
      <c r="U388" s="7"/>
    </row>
    <row r="389" spans="5:21" s="11" customFormat="1" ht="9">
      <c r="E389" s="22"/>
      <c r="G389" s="7"/>
      <c r="H389" s="7"/>
      <c r="I389" s="7"/>
      <c r="J389" s="26"/>
      <c r="K389" s="26"/>
      <c r="L389" s="26"/>
      <c r="M389" s="26"/>
      <c r="T389" s="323"/>
      <c r="U389" s="7"/>
    </row>
    <row r="390" spans="5:21" s="11" customFormat="1" ht="9">
      <c r="E390" s="22"/>
      <c r="G390" s="7"/>
      <c r="H390" s="7"/>
      <c r="I390" s="7"/>
      <c r="J390" s="26"/>
      <c r="K390" s="26"/>
      <c r="L390" s="26"/>
      <c r="M390" s="26"/>
      <c r="T390" s="323"/>
      <c r="U390" s="7"/>
    </row>
    <row r="391" spans="5:21" s="11" customFormat="1" ht="9">
      <c r="E391" s="22"/>
      <c r="G391" s="7"/>
      <c r="H391" s="7"/>
      <c r="I391" s="7"/>
      <c r="J391" s="26"/>
      <c r="K391" s="26"/>
      <c r="L391" s="26"/>
      <c r="M391" s="26"/>
      <c r="T391" s="323"/>
      <c r="U391" s="7"/>
    </row>
    <row r="392" spans="5:21" s="11" customFormat="1" ht="9">
      <c r="E392" s="22"/>
      <c r="G392" s="7"/>
      <c r="H392" s="7"/>
      <c r="I392" s="7"/>
      <c r="J392" s="26"/>
      <c r="K392" s="26"/>
      <c r="L392" s="26"/>
      <c r="M392" s="26"/>
      <c r="T392" s="323"/>
      <c r="U392" s="7"/>
    </row>
    <row r="393" spans="5:21" s="11" customFormat="1" ht="9">
      <c r="E393" s="22"/>
      <c r="G393" s="7"/>
      <c r="H393" s="7"/>
      <c r="I393" s="7"/>
      <c r="J393" s="26"/>
      <c r="K393" s="26"/>
      <c r="L393" s="26"/>
      <c r="M393" s="26"/>
      <c r="T393" s="323"/>
      <c r="U393" s="7"/>
    </row>
    <row r="394" spans="5:21" s="11" customFormat="1" ht="9">
      <c r="E394" s="22"/>
      <c r="G394" s="7"/>
      <c r="H394" s="7"/>
      <c r="I394" s="7"/>
      <c r="J394" s="26"/>
      <c r="K394" s="26"/>
      <c r="L394" s="26"/>
      <c r="M394" s="26"/>
      <c r="T394" s="323"/>
      <c r="U394" s="7"/>
    </row>
    <row r="395" spans="5:21" s="11" customFormat="1" ht="9">
      <c r="E395" s="22"/>
      <c r="G395" s="7"/>
      <c r="H395" s="7"/>
      <c r="I395" s="7"/>
      <c r="J395" s="26"/>
      <c r="K395" s="26"/>
      <c r="L395" s="26"/>
      <c r="M395" s="26"/>
      <c r="T395" s="323"/>
      <c r="U395" s="7"/>
    </row>
    <row r="396" spans="5:21" s="11" customFormat="1" ht="9">
      <c r="E396" s="22"/>
      <c r="G396" s="7"/>
      <c r="H396" s="7"/>
      <c r="I396" s="7"/>
      <c r="J396" s="26"/>
      <c r="K396" s="26"/>
      <c r="L396" s="26"/>
      <c r="M396" s="26"/>
      <c r="T396" s="323"/>
      <c r="U396" s="7"/>
    </row>
    <row r="397" spans="5:21" s="11" customFormat="1" ht="9">
      <c r="E397" s="22"/>
      <c r="G397" s="7"/>
      <c r="H397" s="7"/>
      <c r="I397" s="7"/>
      <c r="J397" s="26"/>
      <c r="K397" s="26"/>
      <c r="L397" s="26"/>
      <c r="M397" s="26"/>
      <c r="T397" s="323"/>
      <c r="U397" s="7"/>
    </row>
    <row r="398" spans="5:21" s="11" customFormat="1" ht="9">
      <c r="E398" s="22"/>
      <c r="G398" s="7"/>
      <c r="H398" s="7"/>
      <c r="I398" s="7"/>
      <c r="J398" s="26"/>
      <c r="K398" s="26"/>
      <c r="L398" s="26"/>
      <c r="M398" s="26"/>
      <c r="T398" s="323"/>
      <c r="U398" s="7"/>
    </row>
    <row r="399" spans="5:21" s="11" customFormat="1" ht="9">
      <c r="E399" s="22"/>
      <c r="G399" s="7"/>
      <c r="H399" s="7"/>
      <c r="I399" s="7"/>
      <c r="J399" s="26"/>
      <c r="K399" s="26"/>
      <c r="L399" s="26"/>
      <c r="M399" s="26"/>
      <c r="T399" s="323"/>
      <c r="U399" s="7"/>
    </row>
    <row r="400" spans="5:21" s="11" customFormat="1" ht="9">
      <c r="E400" s="22"/>
      <c r="G400" s="7"/>
      <c r="H400" s="7"/>
      <c r="I400" s="7"/>
      <c r="J400" s="26"/>
      <c r="K400" s="26"/>
      <c r="L400" s="26"/>
      <c r="M400" s="26"/>
      <c r="T400" s="323"/>
      <c r="U400" s="7"/>
    </row>
    <row r="401" spans="5:21" s="11" customFormat="1" ht="9">
      <c r="E401" s="22"/>
      <c r="G401" s="7"/>
      <c r="H401" s="7"/>
      <c r="I401" s="7"/>
      <c r="J401" s="26"/>
      <c r="K401" s="26"/>
      <c r="L401" s="26"/>
      <c r="M401" s="26"/>
      <c r="T401" s="323"/>
      <c r="U401" s="7"/>
    </row>
    <row r="402" spans="5:21" s="11" customFormat="1" ht="9">
      <c r="E402" s="22"/>
      <c r="G402" s="7"/>
      <c r="H402" s="7"/>
      <c r="I402" s="7"/>
      <c r="J402" s="26"/>
      <c r="K402" s="26"/>
      <c r="L402" s="26"/>
      <c r="M402" s="26"/>
      <c r="T402" s="323"/>
      <c r="U402" s="7"/>
    </row>
    <row r="403" spans="5:21" s="11" customFormat="1" ht="9">
      <c r="E403" s="22"/>
      <c r="G403" s="7"/>
      <c r="H403" s="7"/>
      <c r="I403" s="7"/>
      <c r="J403" s="26"/>
      <c r="K403" s="26"/>
      <c r="L403" s="26"/>
      <c r="M403" s="26"/>
      <c r="T403" s="323"/>
      <c r="U403" s="7"/>
    </row>
    <row r="404" spans="5:21" s="11" customFormat="1" ht="9">
      <c r="E404" s="22"/>
      <c r="G404" s="7"/>
      <c r="H404" s="7"/>
      <c r="I404" s="7"/>
      <c r="J404" s="26"/>
      <c r="K404" s="26"/>
      <c r="L404" s="26"/>
      <c r="M404" s="26"/>
      <c r="T404" s="323"/>
      <c r="U404" s="7"/>
    </row>
    <row r="405" spans="5:21" s="11" customFormat="1" ht="9">
      <c r="E405" s="22"/>
      <c r="G405" s="7"/>
      <c r="H405" s="7"/>
      <c r="I405" s="7"/>
      <c r="J405" s="26"/>
      <c r="K405" s="26"/>
      <c r="L405" s="26"/>
      <c r="M405" s="26"/>
      <c r="T405" s="323"/>
      <c r="U405" s="7"/>
    </row>
    <row r="406" spans="5:21" s="11" customFormat="1" ht="9">
      <c r="E406" s="22"/>
      <c r="G406" s="7"/>
      <c r="H406" s="7"/>
      <c r="I406" s="7"/>
      <c r="J406" s="26"/>
      <c r="K406" s="26"/>
      <c r="L406" s="26"/>
      <c r="M406" s="26"/>
      <c r="T406" s="323"/>
      <c r="U406" s="7"/>
    </row>
    <row r="407" spans="5:21" s="11" customFormat="1" ht="9">
      <c r="E407" s="22"/>
      <c r="G407" s="7"/>
      <c r="H407" s="7"/>
      <c r="I407" s="7"/>
      <c r="J407" s="26"/>
      <c r="K407" s="26"/>
      <c r="L407" s="26"/>
      <c r="M407" s="26"/>
      <c r="T407" s="323"/>
      <c r="U407" s="7"/>
    </row>
    <row r="408" spans="5:21" s="11" customFormat="1" ht="9">
      <c r="E408" s="22"/>
      <c r="G408" s="7"/>
      <c r="H408" s="7"/>
      <c r="I408" s="7"/>
      <c r="J408" s="26"/>
      <c r="K408" s="26"/>
      <c r="L408" s="26"/>
      <c r="M408" s="26"/>
      <c r="T408" s="323"/>
      <c r="U408" s="7"/>
    </row>
    <row r="409" spans="5:21" s="11" customFormat="1" ht="9">
      <c r="E409" s="22"/>
      <c r="G409" s="7"/>
      <c r="H409" s="7"/>
      <c r="I409" s="7"/>
      <c r="J409" s="26"/>
      <c r="K409" s="26"/>
      <c r="L409" s="26"/>
      <c r="M409" s="26"/>
      <c r="T409" s="323"/>
      <c r="U409" s="7"/>
    </row>
    <row r="410" spans="5:21" s="11" customFormat="1" ht="9">
      <c r="E410" s="22"/>
      <c r="G410" s="7"/>
      <c r="H410" s="7"/>
      <c r="I410" s="7"/>
      <c r="J410" s="26"/>
      <c r="K410" s="26"/>
      <c r="L410" s="26"/>
      <c r="M410" s="26"/>
      <c r="T410" s="323"/>
      <c r="U410" s="7"/>
    </row>
    <row r="411" spans="5:21" s="11" customFormat="1" ht="9">
      <c r="E411" s="22"/>
      <c r="G411" s="7"/>
      <c r="H411" s="7"/>
      <c r="I411" s="7"/>
      <c r="J411" s="26"/>
      <c r="K411" s="26"/>
      <c r="L411" s="26"/>
      <c r="M411" s="26"/>
      <c r="T411" s="323"/>
      <c r="U411" s="7"/>
    </row>
    <row r="412" spans="5:21" s="11" customFormat="1" ht="9">
      <c r="E412" s="22"/>
      <c r="G412" s="7"/>
      <c r="H412" s="7"/>
      <c r="I412" s="7"/>
      <c r="J412" s="26"/>
      <c r="K412" s="26"/>
      <c r="L412" s="26"/>
      <c r="M412" s="26"/>
      <c r="T412" s="323"/>
      <c r="U412" s="7"/>
    </row>
    <row r="413" spans="5:21" s="11" customFormat="1" ht="9">
      <c r="E413" s="22"/>
      <c r="G413" s="7"/>
      <c r="H413" s="7"/>
      <c r="I413" s="7"/>
      <c r="J413" s="26"/>
      <c r="K413" s="26"/>
      <c r="L413" s="26"/>
      <c r="M413" s="26"/>
      <c r="T413" s="323"/>
      <c r="U413" s="7"/>
    </row>
    <row r="414" spans="5:21" s="11" customFormat="1" ht="9">
      <c r="E414" s="22"/>
      <c r="G414" s="7"/>
      <c r="H414" s="7"/>
      <c r="I414" s="7"/>
      <c r="J414" s="26"/>
      <c r="K414" s="26"/>
      <c r="L414" s="26"/>
      <c r="M414" s="26"/>
      <c r="T414" s="323"/>
      <c r="U414" s="7"/>
    </row>
    <row r="415" spans="5:21" s="11" customFormat="1" ht="9">
      <c r="E415" s="22"/>
      <c r="G415" s="7"/>
      <c r="H415" s="7"/>
      <c r="I415" s="7"/>
      <c r="J415" s="26"/>
      <c r="K415" s="26"/>
      <c r="L415" s="26"/>
      <c r="M415" s="26"/>
      <c r="T415" s="323"/>
      <c r="U415" s="7"/>
    </row>
    <row r="416" spans="5:21" s="11" customFormat="1" ht="9">
      <c r="E416" s="22"/>
      <c r="G416" s="7"/>
      <c r="H416" s="7"/>
      <c r="I416" s="7"/>
      <c r="J416" s="26"/>
      <c r="K416" s="26"/>
      <c r="L416" s="26"/>
      <c r="M416" s="26"/>
      <c r="T416" s="323"/>
      <c r="U416" s="7"/>
    </row>
    <row r="417" spans="5:21" s="11" customFormat="1" ht="9">
      <c r="E417" s="22"/>
      <c r="G417" s="7"/>
      <c r="H417" s="7"/>
      <c r="I417" s="7"/>
      <c r="J417" s="26"/>
      <c r="K417" s="26"/>
      <c r="L417" s="26"/>
      <c r="M417" s="26"/>
      <c r="T417" s="323"/>
      <c r="U417" s="7"/>
    </row>
    <row r="418" spans="5:21" s="11" customFormat="1" ht="9">
      <c r="E418" s="22"/>
      <c r="G418" s="7"/>
      <c r="H418" s="7"/>
      <c r="I418" s="7"/>
      <c r="J418" s="26"/>
      <c r="K418" s="26"/>
      <c r="L418" s="26"/>
      <c r="M418" s="26"/>
      <c r="T418" s="323"/>
      <c r="U418" s="7"/>
    </row>
    <row r="419" spans="5:21" s="11" customFormat="1" ht="9">
      <c r="E419" s="22"/>
      <c r="G419" s="7"/>
      <c r="H419" s="7"/>
      <c r="I419" s="7"/>
      <c r="J419" s="26"/>
      <c r="K419" s="26"/>
      <c r="L419" s="26"/>
      <c r="M419" s="26"/>
      <c r="T419" s="323"/>
      <c r="U419" s="7"/>
    </row>
    <row r="420" spans="5:21" s="11" customFormat="1" ht="9">
      <c r="E420" s="22"/>
      <c r="G420" s="7"/>
      <c r="H420" s="7"/>
      <c r="I420" s="7"/>
      <c r="J420" s="26"/>
      <c r="K420" s="26"/>
      <c r="L420" s="26"/>
      <c r="M420" s="26"/>
      <c r="T420" s="323"/>
      <c r="U420" s="7"/>
    </row>
    <row r="421" spans="5:21" s="11" customFormat="1" ht="9">
      <c r="E421" s="22"/>
      <c r="G421" s="7"/>
      <c r="H421" s="7"/>
      <c r="I421" s="7"/>
      <c r="J421" s="26"/>
      <c r="K421" s="26"/>
      <c r="L421" s="26"/>
      <c r="M421" s="26"/>
      <c r="T421" s="323"/>
      <c r="U421" s="7"/>
    </row>
    <row r="422" spans="5:21" s="11" customFormat="1" ht="9">
      <c r="E422" s="22"/>
      <c r="G422" s="7"/>
      <c r="H422" s="7"/>
      <c r="I422" s="7"/>
      <c r="J422" s="26"/>
      <c r="K422" s="26"/>
      <c r="L422" s="26"/>
      <c r="M422" s="26"/>
      <c r="T422" s="323"/>
      <c r="U422" s="7"/>
    </row>
    <row r="423" spans="5:21" s="11" customFormat="1" ht="9">
      <c r="E423" s="22"/>
      <c r="G423" s="7"/>
      <c r="H423" s="7"/>
      <c r="I423" s="7"/>
      <c r="J423" s="26"/>
      <c r="K423" s="26"/>
      <c r="L423" s="26"/>
      <c r="M423" s="26"/>
      <c r="T423" s="323"/>
      <c r="U423" s="7"/>
    </row>
    <row r="424" spans="5:21" s="11" customFormat="1" ht="9">
      <c r="E424" s="22"/>
      <c r="G424" s="7"/>
      <c r="H424" s="7"/>
      <c r="I424" s="7"/>
      <c r="J424" s="26"/>
      <c r="K424" s="26"/>
      <c r="L424" s="26"/>
      <c r="M424" s="26"/>
      <c r="T424" s="323"/>
      <c r="U424" s="7"/>
    </row>
    <row r="425" spans="5:21" s="11" customFormat="1" ht="9">
      <c r="E425" s="22"/>
      <c r="G425" s="7"/>
      <c r="H425" s="7"/>
      <c r="I425" s="7"/>
      <c r="J425" s="26"/>
      <c r="K425" s="26"/>
      <c r="L425" s="26"/>
      <c r="M425" s="26"/>
      <c r="T425" s="323"/>
      <c r="U425" s="7"/>
    </row>
    <row r="426" spans="5:21" s="11" customFormat="1" ht="9">
      <c r="E426" s="22"/>
      <c r="G426" s="7"/>
      <c r="H426" s="7"/>
      <c r="I426" s="7"/>
      <c r="J426" s="26"/>
      <c r="K426" s="26"/>
      <c r="L426" s="26"/>
      <c r="M426" s="26"/>
      <c r="T426" s="323"/>
      <c r="U426" s="7"/>
    </row>
    <row r="427" spans="5:21" s="11" customFormat="1" ht="9">
      <c r="E427" s="22"/>
      <c r="G427" s="7"/>
      <c r="H427" s="7"/>
      <c r="I427" s="7"/>
      <c r="J427" s="26"/>
      <c r="K427" s="26"/>
      <c r="L427" s="26"/>
      <c r="M427" s="26"/>
      <c r="T427" s="323"/>
      <c r="U427" s="7"/>
    </row>
    <row r="428" spans="5:21" s="11" customFormat="1" ht="9">
      <c r="E428" s="22"/>
      <c r="G428" s="7"/>
      <c r="H428" s="7"/>
      <c r="I428" s="7"/>
      <c r="J428" s="26"/>
      <c r="K428" s="26"/>
      <c r="L428" s="26"/>
      <c r="M428" s="26"/>
      <c r="T428" s="323"/>
      <c r="U428" s="7"/>
    </row>
    <row r="429" spans="5:21" s="11" customFormat="1" ht="9">
      <c r="E429" s="22"/>
      <c r="G429" s="7"/>
      <c r="H429" s="7"/>
      <c r="I429" s="7"/>
      <c r="J429" s="26"/>
      <c r="K429" s="26"/>
      <c r="L429" s="26"/>
      <c r="M429" s="26"/>
      <c r="T429" s="323"/>
      <c r="U429" s="7"/>
    </row>
    <row r="430" spans="5:21" s="11" customFormat="1" ht="9">
      <c r="E430" s="22"/>
      <c r="G430" s="7"/>
      <c r="H430" s="7"/>
      <c r="I430" s="7"/>
      <c r="J430" s="26"/>
      <c r="K430" s="26"/>
      <c r="L430" s="26"/>
      <c r="M430" s="26"/>
      <c r="T430" s="323"/>
      <c r="U430" s="7"/>
    </row>
    <row r="431" spans="5:21" s="11" customFormat="1" ht="9">
      <c r="E431" s="22"/>
      <c r="G431" s="7"/>
      <c r="H431" s="7"/>
      <c r="I431" s="7"/>
      <c r="J431" s="26"/>
      <c r="K431" s="26"/>
      <c r="L431" s="26"/>
      <c r="M431" s="26"/>
      <c r="T431" s="323"/>
      <c r="U431" s="7"/>
    </row>
    <row r="432" spans="5:21" s="11" customFormat="1" ht="9">
      <c r="E432" s="22"/>
      <c r="G432" s="7"/>
      <c r="H432" s="7"/>
      <c r="I432" s="7"/>
      <c r="J432" s="26"/>
      <c r="K432" s="26"/>
      <c r="L432" s="26"/>
      <c r="M432" s="26"/>
      <c r="T432" s="323"/>
      <c r="U432" s="7"/>
    </row>
    <row r="433" spans="5:21" s="11" customFormat="1" ht="9">
      <c r="E433" s="22"/>
      <c r="G433" s="7"/>
      <c r="H433" s="7"/>
      <c r="I433" s="7"/>
      <c r="J433" s="26"/>
      <c r="K433" s="26"/>
      <c r="L433" s="26"/>
      <c r="M433" s="26"/>
      <c r="T433" s="323"/>
      <c r="U433" s="7"/>
    </row>
    <row r="434" spans="5:21" s="11" customFormat="1" ht="9">
      <c r="E434" s="22"/>
      <c r="G434" s="7"/>
      <c r="H434" s="7"/>
      <c r="I434" s="7"/>
      <c r="J434" s="26"/>
      <c r="K434" s="26"/>
      <c r="L434" s="26"/>
      <c r="M434" s="26"/>
      <c r="T434" s="323"/>
      <c r="U434" s="7"/>
    </row>
    <row r="435" spans="5:21" s="11" customFormat="1" ht="9">
      <c r="E435" s="22"/>
      <c r="G435" s="7"/>
      <c r="H435" s="7"/>
      <c r="I435" s="7"/>
      <c r="J435" s="26"/>
      <c r="K435" s="26"/>
      <c r="L435" s="26"/>
      <c r="M435" s="26"/>
      <c r="T435" s="323"/>
      <c r="U435" s="7"/>
    </row>
    <row r="436" spans="5:21" s="11" customFormat="1" ht="9">
      <c r="E436" s="22"/>
      <c r="G436" s="7"/>
      <c r="H436" s="7"/>
      <c r="I436" s="7"/>
      <c r="J436" s="26"/>
      <c r="K436" s="26"/>
      <c r="L436" s="26"/>
      <c r="M436" s="26"/>
      <c r="T436" s="323"/>
      <c r="U436" s="7"/>
    </row>
    <row r="437" spans="5:21" s="11" customFormat="1" ht="9">
      <c r="E437" s="22"/>
      <c r="G437" s="7"/>
      <c r="H437" s="7"/>
      <c r="I437" s="7"/>
      <c r="J437" s="26"/>
      <c r="K437" s="26"/>
      <c r="L437" s="26"/>
      <c r="M437" s="26"/>
      <c r="T437" s="323"/>
      <c r="U437" s="7"/>
    </row>
    <row r="438" spans="5:21" s="11" customFormat="1" ht="9">
      <c r="E438" s="22"/>
      <c r="G438" s="7"/>
      <c r="H438" s="7"/>
      <c r="I438" s="7"/>
      <c r="J438" s="26"/>
      <c r="K438" s="26"/>
      <c r="L438" s="26"/>
      <c r="M438" s="26"/>
      <c r="T438" s="323"/>
      <c r="U438" s="7"/>
    </row>
    <row r="439" spans="5:21" s="11" customFormat="1" ht="9">
      <c r="E439" s="22"/>
      <c r="G439" s="7"/>
      <c r="H439" s="7"/>
      <c r="I439" s="7"/>
      <c r="J439" s="26"/>
      <c r="K439" s="26"/>
      <c r="L439" s="26"/>
      <c r="M439" s="26"/>
      <c r="T439" s="323"/>
      <c r="U439" s="7"/>
    </row>
    <row r="440" spans="5:21" s="11" customFormat="1" ht="9">
      <c r="E440" s="22"/>
      <c r="G440" s="7"/>
      <c r="H440" s="7"/>
      <c r="I440" s="7"/>
      <c r="J440" s="26"/>
      <c r="K440" s="26"/>
      <c r="L440" s="26"/>
      <c r="M440" s="26"/>
      <c r="T440" s="323"/>
      <c r="U440" s="7"/>
    </row>
    <row r="441" spans="5:21" s="11" customFormat="1" ht="9">
      <c r="E441" s="22"/>
      <c r="G441" s="7"/>
      <c r="H441" s="7"/>
      <c r="I441" s="7"/>
      <c r="J441" s="26"/>
      <c r="K441" s="26"/>
      <c r="L441" s="26"/>
      <c r="M441" s="26"/>
      <c r="T441" s="323"/>
      <c r="U441" s="7"/>
    </row>
    <row r="442" spans="5:21" s="11" customFormat="1" ht="9">
      <c r="E442" s="22"/>
      <c r="G442" s="7"/>
      <c r="H442" s="7"/>
      <c r="I442" s="7"/>
      <c r="J442" s="26"/>
      <c r="K442" s="26"/>
      <c r="L442" s="26"/>
      <c r="M442" s="26"/>
      <c r="T442" s="323"/>
      <c r="U442" s="7"/>
    </row>
    <row r="443" spans="5:21" s="11" customFormat="1" ht="9">
      <c r="E443" s="22"/>
      <c r="G443" s="7"/>
      <c r="H443" s="7"/>
      <c r="I443" s="7"/>
      <c r="J443" s="26"/>
      <c r="K443" s="26"/>
      <c r="L443" s="26"/>
      <c r="M443" s="26"/>
      <c r="T443" s="323"/>
      <c r="U443" s="7"/>
    </row>
    <row r="444" spans="5:21" s="11" customFormat="1" ht="9">
      <c r="E444" s="22"/>
      <c r="G444" s="7"/>
      <c r="H444" s="7"/>
      <c r="I444" s="7"/>
      <c r="J444" s="26"/>
      <c r="K444" s="26"/>
      <c r="L444" s="26"/>
      <c r="M444" s="26"/>
      <c r="T444" s="323"/>
      <c r="U444" s="7"/>
    </row>
    <row r="445" spans="5:21" s="11" customFormat="1" ht="9">
      <c r="E445" s="22"/>
      <c r="G445" s="7"/>
      <c r="H445" s="7"/>
      <c r="I445" s="7"/>
      <c r="J445" s="26"/>
      <c r="K445" s="26"/>
      <c r="L445" s="26"/>
      <c r="M445" s="26"/>
      <c r="T445" s="323"/>
      <c r="U445" s="7"/>
    </row>
    <row r="446" spans="5:21" s="11" customFormat="1" ht="9">
      <c r="E446" s="22"/>
      <c r="G446" s="7"/>
      <c r="H446" s="7"/>
      <c r="I446" s="7"/>
      <c r="J446" s="26"/>
      <c r="K446" s="26"/>
      <c r="L446" s="26"/>
      <c r="M446" s="26"/>
      <c r="T446" s="323"/>
      <c r="U446" s="7"/>
    </row>
    <row r="447" spans="5:21" s="11" customFormat="1" ht="9">
      <c r="E447" s="22"/>
      <c r="G447" s="7"/>
      <c r="H447" s="7"/>
      <c r="I447" s="7"/>
      <c r="J447" s="26"/>
      <c r="K447" s="26"/>
      <c r="L447" s="26"/>
      <c r="M447" s="26"/>
      <c r="T447" s="323"/>
      <c r="U447" s="7"/>
    </row>
    <row r="448" spans="5:21" s="11" customFormat="1" ht="9">
      <c r="E448" s="22"/>
      <c r="G448" s="7"/>
      <c r="H448" s="7"/>
      <c r="I448" s="7"/>
      <c r="J448" s="26"/>
      <c r="K448" s="26"/>
      <c r="L448" s="26"/>
      <c r="M448" s="26"/>
      <c r="T448" s="323"/>
      <c r="U448" s="7"/>
    </row>
    <row r="449" spans="5:21" s="11" customFormat="1" ht="9">
      <c r="E449" s="22"/>
      <c r="G449" s="7"/>
      <c r="H449" s="7"/>
      <c r="I449" s="7"/>
      <c r="J449" s="26"/>
      <c r="K449" s="26"/>
      <c r="L449" s="26"/>
      <c r="M449" s="26"/>
      <c r="T449" s="323"/>
      <c r="U449" s="7"/>
    </row>
    <row r="450" spans="5:21" s="11" customFormat="1" ht="9">
      <c r="E450" s="22"/>
      <c r="G450" s="7"/>
      <c r="H450" s="7"/>
      <c r="I450" s="7"/>
      <c r="J450" s="26"/>
      <c r="K450" s="26"/>
      <c r="L450" s="26"/>
      <c r="M450" s="26"/>
      <c r="T450" s="323"/>
      <c r="U450" s="7"/>
    </row>
    <row r="451" spans="5:21" s="11" customFormat="1" ht="9">
      <c r="E451" s="22"/>
      <c r="G451" s="7"/>
      <c r="H451" s="7"/>
      <c r="I451" s="7"/>
      <c r="J451" s="26"/>
      <c r="K451" s="26"/>
      <c r="L451" s="26"/>
      <c r="M451" s="26"/>
      <c r="T451" s="323"/>
      <c r="U451" s="7"/>
    </row>
    <row r="452" spans="5:21" s="11" customFormat="1" ht="9">
      <c r="E452" s="22"/>
      <c r="G452" s="7"/>
      <c r="H452" s="7"/>
      <c r="I452" s="7"/>
      <c r="J452" s="26"/>
      <c r="K452" s="26"/>
      <c r="L452" s="26"/>
      <c r="M452" s="26"/>
      <c r="T452" s="323"/>
      <c r="U452" s="7"/>
    </row>
    <row r="453" spans="5:21" s="11" customFormat="1" ht="9">
      <c r="E453" s="22"/>
      <c r="G453" s="7"/>
      <c r="H453" s="7"/>
      <c r="I453" s="7"/>
      <c r="J453" s="26"/>
      <c r="K453" s="26"/>
      <c r="L453" s="26"/>
      <c r="M453" s="26"/>
      <c r="T453" s="323"/>
      <c r="U453" s="7"/>
    </row>
    <row r="454" spans="5:21" s="11" customFormat="1" ht="9">
      <c r="E454" s="22"/>
      <c r="G454" s="7"/>
      <c r="H454" s="7"/>
      <c r="I454" s="7"/>
      <c r="J454" s="26"/>
      <c r="K454" s="26"/>
      <c r="L454" s="26"/>
      <c r="M454" s="26"/>
      <c r="T454" s="323"/>
      <c r="U454" s="7"/>
    </row>
    <row r="455" spans="5:21" s="11" customFormat="1" ht="9">
      <c r="E455" s="22"/>
      <c r="G455" s="7"/>
      <c r="H455" s="7"/>
      <c r="I455" s="7"/>
      <c r="J455" s="26"/>
      <c r="K455" s="26"/>
      <c r="L455" s="26"/>
      <c r="M455" s="26"/>
      <c r="T455" s="323"/>
      <c r="U455" s="7"/>
    </row>
    <row r="456" spans="5:21" s="11" customFormat="1" ht="9">
      <c r="E456" s="22"/>
      <c r="G456" s="7"/>
      <c r="H456" s="7"/>
      <c r="I456" s="7"/>
      <c r="J456" s="26"/>
      <c r="K456" s="26"/>
      <c r="L456" s="26"/>
      <c r="M456" s="26"/>
      <c r="T456" s="323"/>
      <c r="U456" s="7"/>
    </row>
    <row r="457" spans="5:21" s="11" customFormat="1" ht="9">
      <c r="E457" s="22"/>
      <c r="G457" s="7"/>
      <c r="H457" s="7"/>
      <c r="I457" s="7"/>
      <c r="J457" s="26"/>
      <c r="K457" s="26"/>
      <c r="L457" s="26"/>
      <c r="M457" s="26"/>
      <c r="T457" s="323"/>
      <c r="U457" s="7"/>
    </row>
    <row r="458" spans="5:21" s="11" customFormat="1" ht="9">
      <c r="E458" s="22"/>
      <c r="G458" s="7"/>
      <c r="H458" s="7"/>
      <c r="I458" s="7"/>
      <c r="J458" s="26"/>
      <c r="K458" s="26"/>
      <c r="L458" s="26"/>
      <c r="M458" s="26"/>
      <c r="T458" s="323"/>
      <c r="U458" s="7"/>
    </row>
    <row r="459" spans="5:21" s="11" customFormat="1" ht="11.25">
      <c r="E459" s="22"/>
      <c r="G459" s="7"/>
      <c r="H459" s="7"/>
      <c r="I459" s="7"/>
      <c r="J459" s="18"/>
      <c r="K459" s="18"/>
      <c r="L459" s="18"/>
      <c r="M459" s="18"/>
      <c r="T459" s="323"/>
      <c r="U459" s="7"/>
    </row>
  </sheetData>
  <sheetProtection/>
  <printOptions/>
  <pageMargins left="0.7086614173228347" right="0.7086614173228347" top="0.7480314960629921" bottom="0.7480314960629921" header="0.31496062992125984" footer="0.31496062992125984"/>
  <pageSetup horizontalDpi="600" verticalDpi="600" orientation="landscape" paperSize="9" scale="97" r:id="rId1"/>
</worksheet>
</file>

<file path=xl/worksheets/sheet3.xml><?xml version="1.0" encoding="utf-8"?>
<worksheet xmlns="http://schemas.openxmlformats.org/spreadsheetml/2006/main" xmlns:r="http://schemas.openxmlformats.org/officeDocument/2006/relationships">
  <dimension ref="A1:L32"/>
  <sheetViews>
    <sheetView showGridLines="0" zoomScalePageLayoutView="0" workbookViewId="0" topLeftCell="A1">
      <selection activeCell="F32" sqref="F32"/>
    </sheetView>
  </sheetViews>
  <sheetFormatPr defaultColWidth="11.421875" defaultRowHeight="12.75"/>
  <cols>
    <col min="1" max="2" width="3.7109375" style="55" bestFit="1" customWidth="1"/>
    <col min="3" max="3" width="1.7109375" style="55" bestFit="1" customWidth="1"/>
    <col min="4" max="4" width="7.7109375" style="55" customWidth="1"/>
    <col min="5" max="5" width="20.00390625" style="81" bestFit="1" customWidth="1"/>
    <col min="6" max="8" width="8.7109375" style="81" bestFit="1" customWidth="1"/>
    <col min="9" max="9" width="8.7109375" style="77" bestFit="1" customWidth="1"/>
    <col min="10" max="10" width="10.8515625" style="77" bestFit="1" customWidth="1"/>
    <col min="11" max="11" width="8.28125" style="55" customWidth="1"/>
    <col min="12" max="12" width="3.421875" style="55" customWidth="1"/>
    <col min="13" max="16384" width="11.421875" style="55" customWidth="1"/>
  </cols>
  <sheetData>
    <row r="1" spans="1:9" ht="1.5" customHeight="1">
      <c r="A1" s="63"/>
      <c r="B1" s="63"/>
      <c r="C1" s="63"/>
      <c r="D1" s="63"/>
      <c r="G1" s="91"/>
      <c r="H1" s="92"/>
      <c r="I1" s="55"/>
    </row>
    <row r="2" spans="1:9" ht="1.5" customHeight="1" hidden="1">
      <c r="A2" s="63"/>
      <c r="B2" s="63"/>
      <c r="C2" s="63"/>
      <c r="D2" s="63"/>
      <c r="G2" s="91"/>
      <c r="H2" s="92"/>
      <c r="I2" s="55"/>
    </row>
    <row r="3" spans="1:9" ht="3" customHeight="1">
      <c r="A3" s="63"/>
      <c r="B3" s="63"/>
      <c r="C3" s="63"/>
      <c r="D3" s="63"/>
      <c r="G3" s="91"/>
      <c r="H3" s="92"/>
      <c r="I3" s="55"/>
    </row>
    <row r="4" spans="1:12" s="3" customFormat="1" ht="15" customHeight="1">
      <c r="A4" s="576" t="s">
        <v>353</v>
      </c>
      <c r="B4" s="577"/>
      <c r="C4" s="577"/>
      <c r="D4" s="578"/>
      <c r="E4" s="580"/>
      <c r="F4" s="582"/>
      <c r="G4" s="582"/>
      <c r="H4" s="582"/>
      <c r="I4" s="582"/>
      <c r="J4" s="583"/>
      <c r="K4" s="113"/>
      <c r="L4" s="1"/>
    </row>
    <row r="5" spans="5:12" ht="10.5">
      <c r="E5" s="55"/>
      <c r="G5" s="43"/>
      <c r="H5" s="43"/>
      <c r="I5" s="43"/>
      <c r="K5" s="77"/>
      <c r="L5" s="42"/>
    </row>
    <row r="6" spans="1:11" ht="1.5" customHeight="1">
      <c r="A6" s="93"/>
      <c r="B6" s="93"/>
      <c r="C6" s="93"/>
      <c r="D6" s="93"/>
      <c r="E6" s="93"/>
      <c r="F6" s="94"/>
      <c r="G6" s="94"/>
      <c r="H6" s="94"/>
      <c r="I6" s="94"/>
      <c r="J6" s="95"/>
      <c r="K6" s="95"/>
    </row>
    <row r="7" spans="1:12" ht="10.5" hidden="1">
      <c r="A7" s="58"/>
      <c r="B7" s="58"/>
      <c r="C7" s="58"/>
      <c r="D7" s="58"/>
      <c r="E7" s="58"/>
      <c r="F7" s="80"/>
      <c r="G7" s="80"/>
      <c r="H7" s="80"/>
      <c r="I7" s="80"/>
      <c r="J7" s="76"/>
      <c r="K7" s="76"/>
      <c r="L7" s="58"/>
    </row>
    <row r="8" spans="1:12" ht="10.5" hidden="1">
      <c r="A8" s="58"/>
      <c r="B8" s="58"/>
      <c r="C8" s="58"/>
      <c r="D8" s="58"/>
      <c r="E8" s="63"/>
      <c r="F8" s="80"/>
      <c r="G8" s="80"/>
      <c r="H8" s="80"/>
      <c r="I8" s="80"/>
      <c r="J8" s="76"/>
      <c r="K8" s="76" t="s">
        <v>92</v>
      </c>
      <c r="L8" s="58"/>
    </row>
    <row r="9" spans="1:12" ht="12">
      <c r="A9" s="49" t="s">
        <v>9</v>
      </c>
      <c r="B9" s="69"/>
      <c r="C9" s="69"/>
      <c r="D9" s="69"/>
      <c r="E9" s="50" t="s">
        <v>74</v>
      </c>
      <c r="F9" s="696" t="s">
        <v>113</v>
      </c>
      <c r="G9" s="697"/>
      <c r="H9" s="697"/>
      <c r="I9" s="697"/>
      <c r="J9" s="354" t="s">
        <v>4</v>
      </c>
      <c r="K9" s="111" t="s">
        <v>354</v>
      </c>
      <c r="L9" s="96"/>
    </row>
    <row r="10" spans="1:12" ht="13.5" customHeight="1">
      <c r="A10" s="51"/>
      <c r="B10" s="74"/>
      <c r="C10" s="74"/>
      <c r="D10" s="74"/>
      <c r="E10" s="51" t="s">
        <v>93</v>
      </c>
      <c r="F10" s="110" t="s">
        <v>62</v>
      </c>
      <c r="G10" s="110" t="s">
        <v>63</v>
      </c>
      <c r="H10" s="110" t="s">
        <v>64</v>
      </c>
      <c r="I10" s="110" t="s">
        <v>65</v>
      </c>
      <c r="J10" s="112" t="s">
        <v>3</v>
      </c>
      <c r="K10" s="112" t="s">
        <v>114</v>
      </c>
      <c r="L10" s="52"/>
    </row>
    <row r="11" spans="5:11" ht="10.5">
      <c r="E11" s="55"/>
      <c r="F11" s="80"/>
      <c r="G11" s="80"/>
      <c r="H11" s="80"/>
      <c r="I11" s="80"/>
      <c r="J11" s="76"/>
      <c r="K11" s="81"/>
    </row>
    <row r="12" spans="1:12" ht="10.5">
      <c r="A12" s="57" t="s">
        <v>11</v>
      </c>
      <c r="B12" s="57"/>
      <c r="C12" s="57"/>
      <c r="D12" s="57"/>
      <c r="E12" s="57"/>
      <c r="F12" s="76"/>
      <c r="G12" s="76"/>
      <c r="H12" s="77"/>
      <c r="I12" s="76"/>
      <c r="J12" s="78"/>
      <c r="K12" s="78"/>
      <c r="L12" s="79"/>
    </row>
    <row r="13" spans="1:12" ht="10.5">
      <c r="A13" s="57"/>
      <c r="B13" s="55" t="s">
        <v>77</v>
      </c>
      <c r="E13" s="55" t="s">
        <v>78</v>
      </c>
      <c r="F13" s="80">
        <v>10.798303271595845</v>
      </c>
      <c r="G13" s="80">
        <v>8.138733999365911</v>
      </c>
      <c r="H13" s="80">
        <v>5.4046699483392</v>
      </c>
      <c r="I13" s="80">
        <v>20.65461841967791</v>
      </c>
      <c r="J13" s="392">
        <v>45.248189986108784</v>
      </c>
      <c r="K13" s="392">
        <v>1.4348106921013692</v>
      </c>
      <c r="L13" s="82"/>
    </row>
    <row r="14" spans="1:12" ht="10.5">
      <c r="A14" s="83"/>
      <c r="B14" s="67" t="s">
        <v>79</v>
      </c>
      <c r="C14" s="83"/>
      <c r="D14" s="83"/>
      <c r="E14" s="60" t="s">
        <v>112</v>
      </c>
      <c r="F14" s="393">
        <v>12.769603392</v>
      </c>
      <c r="G14" s="394">
        <v>15.690625476923081</v>
      </c>
      <c r="H14" s="394">
        <v>9.508458240000001</v>
      </c>
      <c r="I14" s="394">
        <v>8.604448278260866</v>
      </c>
      <c r="J14" s="395">
        <v>46.45346975999996</v>
      </c>
      <c r="K14" s="395">
        <v>1.4730298630136973</v>
      </c>
      <c r="L14" s="82"/>
    </row>
    <row r="15" spans="2:12" ht="10.5">
      <c r="B15" s="55" t="s">
        <v>80</v>
      </c>
      <c r="E15" s="63" t="s">
        <v>123</v>
      </c>
      <c r="F15" s="68">
        <v>32.57511398476608</v>
      </c>
      <c r="G15" s="59">
        <v>75.60088483842291</v>
      </c>
      <c r="H15" s="59">
        <v>26.9565922454112</v>
      </c>
      <c r="I15" s="59">
        <v>86.33472881221878</v>
      </c>
      <c r="J15" s="392">
        <v>222.20615237618875</v>
      </c>
      <c r="K15" s="392">
        <v>7.046110869361642</v>
      </c>
      <c r="L15" s="84"/>
    </row>
    <row r="16" spans="1:12" ht="10.5">
      <c r="A16" s="60"/>
      <c r="B16" s="60" t="s">
        <v>81</v>
      </c>
      <c r="C16" s="60"/>
      <c r="D16" s="67"/>
      <c r="E16" s="60" t="s">
        <v>94</v>
      </c>
      <c r="F16" s="393">
        <v>0.00042497014559999993</v>
      </c>
      <c r="G16" s="394">
        <v>0.0012429099192263738</v>
      </c>
      <c r="H16" s="394">
        <v>0.0013202999136</v>
      </c>
      <c r="I16" s="394">
        <v>0.9287228811067828</v>
      </c>
      <c r="J16" s="396">
        <v>0.9523311674400001</v>
      </c>
      <c r="K16" s="395">
        <v>0.030198223219178085</v>
      </c>
      <c r="L16" s="85"/>
    </row>
    <row r="17" spans="1:12" ht="10.5">
      <c r="A17" s="63"/>
      <c r="B17" s="63" t="s">
        <v>82</v>
      </c>
      <c r="C17" s="63"/>
      <c r="E17" s="63" t="s">
        <v>83</v>
      </c>
      <c r="F17" s="68">
        <v>1.4915135820748802</v>
      </c>
      <c r="G17" s="59">
        <v>1.7730754025699862</v>
      </c>
      <c r="H17" s="59">
        <v>0.23662650225599993</v>
      </c>
      <c r="I17" s="59">
        <v>6.011910869152696</v>
      </c>
      <c r="J17" s="392">
        <v>9.611061557500792</v>
      </c>
      <c r="K17" s="392">
        <v>0.30476476273150654</v>
      </c>
      <c r="L17" s="85"/>
    </row>
    <row r="18" spans="1:12" ht="10.5">
      <c r="A18" s="60"/>
      <c r="B18" s="60" t="s">
        <v>84</v>
      </c>
      <c r="C18" s="60"/>
      <c r="D18" s="67"/>
      <c r="E18" s="60" t="s">
        <v>95</v>
      </c>
      <c r="F18" s="393">
        <v>22.523800724093757</v>
      </c>
      <c r="G18" s="394">
        <v>21.248247182486086</v>
      </c>
      <c r="H18" s="394">
        <v>19.1782539726624</v>
      </c>
      <c r="I18" s="394">
        <v>42.086853714290086</v>
      </c>
      <c r="J18" s="395">
        <v>105.49394550722864</v>
      </c>
      <c r="K18" s="395">
        <v>3.3451910675808167</v>
      </c>
      <c r="L18" s="85"/>
    </row>
    <row r="19" spans="1:12" ht="10.5">
      <c r="A19" s="63"/>
      <c r="B19" s="63" t="s">
        <v>85</v>
      </c>
      <c r="C19" s="63"/>
      <c r="E19" s="63" t="s">
        <v>96</v>
      </c>
      <c r="F19" s="68">
        <v>2.4775641808444795</v>
      </c>
      <c r="G19" s="59">
        <v>0.9291036501947078</v>
      </c>
      <c r="H19" s="59">
        <v>0.6864815998368002</v>
      </c>
      <c r="I19" s="59">
        <v>4.858967237744351</v>
      </c>
      <c r="J19" s="392">
        <v>9.022768785619203</v>
      </c>
      <c r="K19" s="392">
        <v>0.2861101213095891</v>
      </c>
      <c r="L19" s="85"/>
    </row>
    <row r="20" spans="1:12" ht="10.5">
      <c r="A20" s="60"/>
      <c r="B20" s="60" t="s">
        <v>87</v>
      </c>
      <c r="C20" s="60"/>
      <c r="D20" s="67"/>
      <c r="E20" s="60" t="s">
        <v>97</v>
      </c>
      <c r="F20" s="393">
        <v>69.97915916610532</v>
      </c>
      <c r="G20" s="394">
        <v>83.00968798460961</v>
      </c>
      <c r="H20" s="394">
        <v>72.3350238000768</v>
      </c>
      <c r="I20" s="394">
        <v>73.94654329447305</v>
      </c>
      <c r="J20" s="396">
        <v>299.24238979661766</v>
      </c>
      <c r="K20" s="395">
        <v>9.488913933175343</v>
      </c>
      <c r="L20" s="85"/>
    </row>
    <row r="21" spans="2:12" ht="10.5">
      <c r="B21" s="55" t="s">
        <v>19</v>
      </c>
      <c r="E21" s="63" t="s">
        <v>122</v>
      </c>
      <c r="F21" s="68">
        <v>17.587905296095673</v>
      </c>
      <c r="G21" s="59">
        <v>19.948442793581442</v>
      </c>
      <c r="H21" s="59">
        <v>25.543645044768</v>
      </c>
      <c r="I21" s="59">
        <v>17.91638768765426</v>
      </c>
      <c r="J21" s="392">
        <v>80.9844181862112</v>
      </c>
      <c r="K21" s="392">
        <v>2.567999054610959</v>
      </c>
      <c r="L21" s="84"/>
    </row>
    <row r="22" spans="1:12" ht="10.5">
      <c r="A22" s="67"/>
      <c r="B22" s="67" t="s">
        <v>1</v>
      </c>
      <c r="C22" s="67"/>
      <c r="D22" s="67"/>
      <c r="E22" s="60" t="s">
        <v>98</v>
      </c>
      <c r="F22" s="393">
        <v>13.957133101416966</v>
      </c>
      <c r="G22" s="394">
        <v>6.984494326182542</v>
      </c>
      <c r="H22" s="394">
        <v>2.999986640467199</v>
      </c>
      <c r="I22" s="394">
        <v>9.178666216096698</v>
      </c>
      <c r="J22" s="395">
        <v>33.09495713890557</v>
      </c>
      <c r="K22" s="395">
        <v>1.0494342065863005</v>
      </c>
      <c r="L22" s="84"/>
    </row>
    <row r="23" spans="2:12" ht="10.5">
      <c r="B23" s="55" t="s">
        <v>23</v>
      </c>
      <c r="E23" s="63" t="s">
        <v>355</v>
      </c>
      <c r="F23" s="671">
        <v>0.9661573736640001</v>
      </c>
      <c r="G23" s="672">
        <v>0.9422996676923079</v>
      </c>
      <c r="H23" s="672">
        <v>0.84010176</v>
      </c>
      <c r="I23" s="672">
        <v>1.2045446608695654</v>
      </c>
      <c r="J23" s="392">
        <v>3.981407126085002</v>
      </c>
      <c r="K23" s="392">
        <v>0.1262495917708334</v>
      </c>
      <c r="L23" s="84"/>
    </row>
    <row r="24" spans="1:12" ht="10.5">
      <c r="A24" s="60"/>
      <c r="B24" s="67" t="s">
        <v>89</v>
      </c>
      <c r="C24" s="67"/>
      <c r="D24" s="67"/>
      <c r="E24" s="60" t="s">
        <v>124</v>
      </c>
      <c r="F24" s="393">
        <v>2.3625258737808</v>
      </c>
      <c r="G24" s="394">
        <v>1.1479202742857142</v>
      </c>
      <c r="H24" s="394">
        <v>0.62042976</v>
      </c>
      <c r="I24" s="394">
        <v>1.1339298589867826</v>
      </c>
      <c r="J24" s="395">
        <v>5.2515649912896</v>
      </c>
      <c r="K24" s="395">
        <v>0.16652603346301367</v>
      </c>
      <c r="L24" s="84"/>
    </row>
    <row r="25" spans="1:12" ht="10.5">
      <c r="A25" s="63"/>
      <c r="B25" s="63" t="s">
        <v>90</v>
      </c>
      <c r="C25" s="63"/>
      <c r="E25" s="63" t="s">
        <v>111</v>
      </c>
      <c r="F25" s="68">
        <v>7.2036418467686385</v>
      </c>
      <c r="G25" s="59">
        <v>3.512295201758242</v>
      </c>
      <c r="H25" s="59">
        <v>0.50596704</v>
      </c>
      <c r="I25" s="59">
        <v>20.828184674202785</v>
      </c>
      <c r="J25" s="392">
        <v>32.39559928987198</v>
      </c>
      <c r="K25" s="392">
        <v>1.0272577146712323</v>
      </c>
      <c r="L25" s="85"/>
    </row>
    <row r="26" spans="1:12" ht="10.5">
      <c r="A26" s="60"/>
      <c r="B26" s="60" t="s">
        <v>29</v>
      </c>
      <c r="C26" s="60"/>
      <c r="D26" s="67"/>
      <c r="E26" s="60" t="s">
        <v>91</v>
      </c>
      <c r="F26" s="393">
        <v>0.39256769610240005</v>
      </c>
      <c r="G26" s="394">
        <v>0.1918603806513232</v>
      </c>
      <c r="H26" s="394">
        <v>0.0510092815392</v>
      </c>
      <c r="I26" s="394">
        <v>4.840602260869565</v>
      </c>
      <c r="J26" s="395">
        <v>5.577209188646398</v>
      </c>
      <c r="K26" s="395">
        <v>0.17685214322191772</v>
      </c>
      <c r="L26" s="85"/>
    </row>
    <row r="27" spans="1:12" ht="10.5">
      <c r="A27" s="98"/>
      <c r="B27" s="98"/>
      <c r="C27" s="98"/>
      <c r="D27" s="98"/>
      <c r="E27" s="98"/>
      <c r="F27" s="93"/>
      <c r="G27" s="93"/>
      <c r="H27" s="93"/>
      <c r="I27" s="93"/>
      <c r="J27" s="99"/>
      <c r="K27" s="99"/>
      <c r="L27" s="100"/>
    </row>
    <row r="28" spans="1:11" ht="10.5">
      <c r="A28" s="63"/>
      <c r="B28" s="63"/>
      <c r="C28" s="63"/>
      <c r="D28" s="63"/>
      <c r="E28" s="63"/>
      <c r="F28" s="101"/>
      <c r="G28" s="101"/>
      <c r="H28" s="101"/>
      <c r="I28" s="101"/>
      <c r="J28" s="97"/>
      <c r="K28" s="97"/>
    </row>
    <row r="29" spans="1:11" ht="10.5">
      <c r="A29" s="102" t="s">
        <v>0</v>
      </c>
      <c r="B29" s="103" t="s">
        <v>99</v>
      </c>
      <c r="C29" s="104"/>
      <c r="D29" s="104"/>
      <c r="E29" s="105"/>
      <c r="F29" s="101"/>
      <c r="G29" s="101"/>
      <c r="H29" s="101"/>
      <c r="I29" s="101"/>
      <c r="J29" s="97"/>
      <c r="K29" s="97"/>
    </row>
    <row r="30" spans="1:10" ht="9.75">
      <c r="A30" s="107"/>
      <c r="B30" s="105"/>
      <c r="C30" s="104"/>
      <c r="D30" s="104"/>
      <c r="E30" s="104"/>
      <c r="F30" s="80"/>
      <c r="G30" s="80"/>
      <c r="H30" s="108"/>
      <c r="I30" s="92"/>
      <c r="J30" s="55"/>
    </row>
    <row r="31" spans="1:11" ht="10.5">
      <c r="A31" s="106"/>
      <c r="B31" s="105"/>
      <c r="C31" s="109"/>
      <c r="D31" s="109"/>
      <c r="E31" s="109"/>
      <c r="F31" s="80"/>
      <c r="G31" s="80"/>
      <c r="H31" s="108"/>
      <c r="I31" s="92"/>
      <c r="J31" s="55"/>
      <c r="K31" s="76"/>
    </row>
    <row r="32" spans="1:11" ht="10.5">
      <c r="A32" s="107"/>
      <c r="B32" s="105"/>
      <c r="C32" s="104"/>
      <c r="D32" s="104"/>
      <c r="E32" s="104"/>
      <c r="H32" s="91"/>
      <c r="I32" s="92"/>
      <c r="J32" s="55"/>
      <c r="K32" s="77"/>
    </row>
  </sheetData>
  <sheetProtection/>
  <mergeCells count="1">
    <mergeCell ref="F9:I9"/>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Z50"/>
  <sheetViews>
    <sheetView zoomScalePageLayoutView="0" workbookViewId="0" topLeftCell="A32">
      <selection activeCell="AB44" sqref="AB44"/>
    </sheetView>
  </sheetViews>
  <sheetFormatPr defaultColWidth="11.421875" defaultRowHeight="12.75"/>
  <cols>
    <col min="1" max="2" width="3.7109375" style="485" bestFit="1" customWidth="1"/>
    <col min="3" max="3" width="9.57421875" style="486" customWidth="1"/>
    <col min="4" max="4" width="5.28125" style="486" customWidth="1"/>
    <col min="5" max="5" width="20.421875" style="373" customWidth="1"/>
    <col min="6" max="6" width="8.8515625" style="373" customWidth="1"/>
    <col min="7" max="7" width="8.00390625" style="485" customWidth="1"/>
    <col min="8" max="8" width="2.7109375" style="485" customWidth="1"/>
    <col min="9" max="11" width="4.7109375" style="485" hidden="1" customWidth="1"/>
    <col min="12" max="24" width="4.57421875" style="485" customWidth="1"/>
    <col min="25" max="25" width="4.57421875" style="490" customWidth="1"/>
    <col min="26" max="26" width="4.57421875" style="485" customWidth="1"/>
    <col min="27" max="16384" width="11.421875" style="485" customWidth="1"/>
  </cols>
  <sheetData>
    <row r="1" spans="1:13" s="201" customFormat="1" ht="17.25" customHeight="1">
      <c r="A1" s="584" t="s">
        <v>357</v>
      </c>
      <c r="B1" s="491"/>
      <c r="C1" s="491"/>
      <c r="D1" s="585"/>
      <c r="E1" s="585"/>
      <c r="F1" s="496"/>
      <c r="G1" s="495"/>
      <c r="H1" s="375"/>
      <c r="I1" s="375"/>
      <c r="J1" s="375"/>
      <c r="K1" s="375"/>
      <c r="L1" s="375"/>
      <c r="M1" s="375"/>
    </row>
    <row r="2" spans="1:19" s="201" customFormat="1" ht="12" customHeight="1">
      <c r="A2" s="397"/>
      <c r="B2" s="397"/>
      <c r="C2" s="397"/>
      <c r="D2" s="219"/>
      <c r="E2" s="219"/>
      <c r="F2" s="379"/>
      <c r="G2" s="375"/>
      <c r="H2" s="375"/>
      <c r="I2" s="375"/>
      <c r="J2" s="375"/>
      <c r="K2" s="375"/>
      <c r="L2" s="375"/>
      <c r="M2" s="375"/>
      <c r="O2" s="398"/>
      <c r="P2" s="398"/>
      <c r="Q2" s="398"/>
      <c r="R2" s="398"/>
      <c r="S2" s="398"/>
    </row>
    <row r="3" spans="1:23" s="201" customFormat="1" ht="3.75" customHeight="1">
      <c r="A3" s="399"/>
      <c r="B3" s="399"/>
      <c r="C3" s="399"/>
      <c r="D3" s="400"/>
      <c r="E3" s="400"/>
      <c r="F3" s="380"/>
      <c r="G3" s="401"/>
      <c r="H3" s="401"/>
      <c r="I3" s="401"/>
      <c r="J3" s="401"/>
      <c r="K3" s="401"/>
      <c r="L3" s="401"/>
      <c r="M3" s="401"/>
      <c r="N3" s="204"/>
      <c r="O3" s="204"/>
      <c r="P3" s="204"/>
      <c r="Q3" s="204"/>
      <c r="R3" s="204"/>
      <c r="S3" s="204"/>
      <c r="T3" s="204"/>
      <c r="U3" s="204"/>
      <c r="V3" s="204"/>
      <c r="W3" s="204"/>
    </row>
    <row r="4" spans="1:26" s="201" customFormat="1" ht="4.5" customHeight="1">
      <c r="A4" s="402"/>
      <c r="B4" s="402"/>
      <c r="C4" s="402"/>
      <c r="D4" s="403"/>
      <c r="E4" s="403"/>
      <c r="F4" s="404"/>
      <c r="G4" s="405"/>
      <c r="H4" s="405"/>
      <c r="I4" s="405"/>
      <c r="J4" s="405"/>
      <c r="K4" s="405"/>
      <c r="L4" s="405"/>
      <c r="M4" s="405"/>
      <c r="N4" s="406"/>
      <c r="O4" s="407"/>
      <c r="P4" s="407"/>
      <c r="Q4" s="407"/>
      <c r="R4" s="407"/>
      <c r="S4" s="407"/>
      <c r="T4" s="407"/>
      <c r="U4" s="407"/>
      <c r="V4" s="407"/>
      <c r="W4" s="407"/>
      <c r="X4" s="408"/>
      <c r="Y4" s="408"/>
      <c r="Z4" s="408"/>
    </row>
    <row r="5" spans="1:26" s="201" customFormat="1" ht="9.75" customHeight="1">
      <c r="A5" s="409"/>
      <c r="B5" s="409"/>
      <c r="C5" s="409"/>
      <c r="D5" s="410"/>
      <c r="E5" s="410"/>
      <c r="F5" s="411"/>
      <c r="G5" s="412" t="s">
        <v>6</v>
      </c>
      <c r="H5" s="411"/>
      <c r="I5" s="411"/>
      <c r="J5" s="411"/>
      <c r="K5" s="411"/>
      <c r="L5" s="411"/>
      <c r="M5" s="411"/>
      <c r="N5" s="413"/>
      <c r="O5" s="407"/>
      <c r="P5" s="407"/>
      <c r="Q5" s="407"/>
      <c r="R5" s="407"/>
      <c r="S5" s="407"/>
      <c r="T5" s="407"/>
      <c r="U5" s="407"/>
      <c r="V5" s="407"/>
      <c r="W5" s="407"/>
      <c r="X5" s="407"/>
      <c r="Y5" s="407"/>
      <c r="Z5" s="407"/>
    </row>
    <row r="6" spans="1:26" s="201" customFormat="1" ht="10.5" customHeight="1">
      <c r="A6" s="414" t="s">
        <v>9</v>
      </c>
      <c r="B6" s="415"/>
      <c r="C6" s="415"/>
      <c r="D6" s="416"/>
      <c r="E6" s="414" t="s">
        <v>10</v>
      </c>
      <c r="F6" s="412" t="s">
        <v>7</v>
      </c>
      <c r="G6" s="412" t="s">
        <v>8</v>
      </c>
      <c r="H6" s="411"/>
      <c r="I6" s="698" t="s">
        <v>115</v>
      </c>
      <c r="J6" s="698"/>
      <c r="K6" s="698"/>
      <c r="L6" s="698"/>
      <c r="M6" s="698"/>
      <c r="N6" s="698"/>
      <c r="O6" s="698"/>
      <c r="P6" s="698"/>
      <c r="Q6" s="698"/>
      <c r="R6" s="698"/>
      <c r="S6" s="698"/>
      <c r="T6" s="698"/>
      <c r="U6" s="698"/>
      <c r="V6" s="698"/>
      <c r="W6" s="407"/>
      <c r="X6" s="407"/>
      <c r="Y6" s="407"/>
      <c r="Z6" s="407"/>
    </row>
    <row r="7" spans="1:26" s="201" customFormat="1" ht="9.75" customHeight="1">
      <c r="A7" s="417"/>
      <c r="B7" s="417"/>
      <c r="C7" s="418"/>
      <c r="D7" s="418"/>
      <c r="E7" s="419"/>
      <c r="F7" s="420" t="s">
        <v>116</v>
      </c>
      <c r="G7" s="420" t="s">
        <v>117</v>
      </c>
      <c r="H7" s="421"/>
      <c r="I7" s="421">
        <v>2002</v>
      </c>
      <c r="J7" s="421">
        <v>2003</v>
      </c>
      <c r="K7" s="421">
        <v>2004</v>
      </c>
      <c r="L7" s="422">
        <v>2005</v>
      </c>
      <c r="M7" s="422">
        <v>2006</v>
      </c>
      <c r="N7" s="423">
        <v>2007</v>
      </c>
      <c r="O7" s="423">
        <v>2008</v>
      </c>
      <c r="P7" s="423">
        <v>2009</v>
      </c>
      <c r="Q7" s="423">
        <v>2010</v>
      </c>
      <c r="R7" s="423">
        <v>2011</v>
      </c>
      <c r="S7" s="423">
        <v>2012</v>
      </c>
      <c r="T7" s="423">
        <v>2013</v>
      </c>
      <c r="U7" s="423">
        <v>2014</v>
      </c>
      <c r="V7" s="423">
        <v>2015</v>
      </c>
      <c r="W7" s="424">
        <v>2016</v>
      </c>
      <c r="X7" s="424">
        <v>2017</v>
      </c>
      <c r="Y7" s="425">
        <v>2018</v>
      </c>
      <c r="Z7" s="425">
        <v>2019</v>
      </c>
    </row>
    <row r="8" spans="1:26" s="201" customFormat="1" ht="3.75" customHeight="1">
      <c r="A8" s="426"/>
      <c r="B8" s="426"/>
      <c r="C8" s="426"/>
      <c r="D8" s="427"/>
      <c r="E8" s="428"/>
      <c r="F8" s="429"/>
      <c r="G8" s="429"/>
      <c r="H8" s="429"/>
      <c r="I8" s="429"/>
      <c r="J8" s="429"/>
      <c r="K8" s="429"/>
      <c r="L8" s="429"/>
      <c r="M8" s="429"/>
      <c r="N8" s="430"/>
      <c r="Y8" s="375"/>
      <c r="Z8" s="375"/>
    </row>
    <row r="9" spans="1:26" s="201" customFormat="1" ht="15" customHeight="1">
      <c r="A9" s="431" t="s">
        <v>11</v>
      </c>
      <c r="B9" s="431"/>
      <c r="C9" s="431"/>
      <c r="D9" s="432"/>
      <c r="E9" s="431"/>
      <c r="F9" s="433"/>
      <c r="G9" s="433"/>
      <c r="H9" s="433"/>
      <c r="I9" s="433"/>
      <c r="J9" s="433"/>
      <c r="K9" s="433"/>
      <c r="L9" s="433"/>
      <c r="M9" s="433"/>
      <c r="N9" s="434"/>
      <c r="O9" s="434"/>
      <c r="P9" s="434"/>
      <c r="Q9" s="434"/>
      <c r="R9" s="434"/>
      <c r="S9" s="434"/>
      <c r="T9" s="434"/>
      <c r="U9" s="434"/>
      <c r="V9" s="434"/>
      <c r="W9" s="434"/>
      <c r="X9" s="434"/>
      <c r="Y9" s="435"/>
      <c r="Z9" s="435"/>
    </row>
    <row r="10" spans="1:26" s="201" customFormat="1" ht="12.75" customHeight="1">
      <c r="A10" s="436"/>
      <c r="B10" s="436" t="s">
        <v>12</v>
      </c>
      <c r="C10" s="436"/>
      <c r="D10" s="436"/>
      <c r="E10" s="437" t="s">
        <v>13</v>
      </c>
      <c r="F10" s="438">
        <v>61</v>
      </c>
      <c r="G10" s="438">
        <v>182</v>
      </c>
      <c r="H10" s="439"/>
      <c r="I10" s="436">
        <v>37</v>
      </c>
      <c r="J10" s="440">
        <v>26</v>
      </c>
      <c r="K10" s="440">
        <v>34.88</v>
      </c>
      <c r="L10" s="440">
        <v>17.5</v>
      </c>
      <c r="M10" s="440">
        <v>27</v>
      </c>
      <c r="N10" s="440">
        <v>18</v>
      </c>
      <c r="O10" s="440">
        <v>15</v>
      </c>
      <c r="P10" s="436">
        <v>23</v>
      </c>
      <c r="Q10" s="436">
        <v>16</v>
      </c>
      <c r="R10" s="436">
        <v>38</v>
      </c>
      <c r="S10" s="436">
        <v>21</v>
      </c>
      <c r="T10" s="440">
        <v>37.108000000000004</v>
      </c>
      <c r="U10" s="440">
        <v>30.97</v>
      </c>
      <c r="V10" s="440">
        <v>33.1</v>
      </c>
      <c r="W10" s="440">
        <v>22</v>
      </c>
      <c r="X10" s="440">
        <v>23.91</v>
      </c>
      <c r="Y10" s="441">
        <v>33.6</v>
      </c>
      <c r="Z10" s="441">
        <v>24.87</v>
      </c>
    </row>
    <row r="11" spans="1:26" s="201" customFormat="1" ht="12.75" customHeight="1">
      <c r="A11" s="436"/>
      <c r="B11" s="442" t="s">
        <v>14</v>
      </c>
      <c r="C11" s="442"/>
      <c r="D11" s="442"/>
      <c r="E11" s="443" t="s">
        <v>15</v>
      </c>
      <c r="F11" s="444">
        <v>165</v>
      </c>
      <c r="G11" s="444" t="s">
        <v>102</v>
      </c>
      <c r="H11" s="445"/>
      <c r="I11" s="442">
        <v>79</v>
      </c>
      <c r="J11" s="446">
        <v>85</v>
      </c>
      <c r="K11" s="446">
        <v>73.66</v>
      </c>
      <c r="L11" s="446">
        <v>38.7</v>
      </c>
      <c r="M11" s="446">
        <v>110</v>
      </c>
      <c r="N11" s="446">
        <v>78</v>
      </c>
      <c r="O11" s="446">
        <v>67</v>
      </c>
      <c r="P11" s="442">
        <v>112</v>
      </c>
      <c r="Q11" s="442">
        <v>124</v>
      </c>
      <c r="R11" s="442">
        <v>102</v>
      </c>
      <c r="S11" s="442">
        <v>90</v>
      </c>
      <c r="T11" s="446">
        <v>127.23909375</v>
      </c>
      <c r="U11" s="446">
        <v>131.01</v>
      </c>
      <c r="V11" s="446">
        <v>99.76</v>
      </c>
      <c r="W11" s="446">
        <v>78</v>
      </c>
      <c r="X11" s="446">
        <v>89.83</v>
      </c>
      <c r="Y11" s="447">
        <v>125.6</v>
      </c>
      <c r="Z11" s="447">
        <v>87.49</v>
      </c>
    </row>
    <row r="12" spans="1:26" s="201" customFormat="1" ht="9.75" customHeight="1">
      <c r="A12" s="436"/>
      <c r="B12" s="436"/>
      <c r="C12" s="436"/>
      <c r="D12" s="436"/>
      <c r="E12" s="437" t="s">
        <v>16</v>
      </c>
      <c r="F12" s="438">
        <v>233</v>
      </c>
      <c r="G12" s="438">
        <v>1850</v>
      </c>
      <c r="H12" s="439"/>
      <c r="I12" s="436">
        <v>222</v>
      </c>
      <c r="J12" s="440">
        <v>174</v>
      </c>
      <c r="K12" s="440">
        <v>203</v>
      </c>
      <c r="L12" s="440">
        <v>88.9</v>
      </c>
      <c r="M12" s="440">
        <v>154</v>
      </c>
      <c r="N12" s="440">
        <v>61</v>
      </c>
      <c r="O12" s="440">
        <v>156</v>
      </c>
      <c r="P12" s="436">
        <v>187</v>
      </c>
      <c r="Q12" s="436">
        <v>210</v>
      </c>
      <c r="R12" s="436">
        <v>224</v>
      </c>
      <c r="S12" s="436">
        <v>132</v>
      </c>
      <c r="T12" s="440">
        <v>221.744163194</v>
      </c>
      <c r="U12" s="440">
        <v>224.93</v>
      </c>
      <c r="V12" s="440">
        <v>182.98</v>
      </c>
      <c r="W12" s="440">
        <v>131</v>
      </c>
      <c r="X12" s="440">
        <v>134.78</v>
      </c>
      <c r="Y12" s="441">
        <v>183.89</v>
      </c>
      <c r="Z12" s="441">
        <v>124.43</v>
      </c>
    </row>
    <row r="13" spans="1:26" s="201" customFormat="1" ht="12.75" customHeight="1">
      <c r="A13" s="436"/>
      <c r="B13" s="442" t="s">
        <v>17</v>
      </c>
      <c r="C13" s="442"/>
      <c r="D13" s="442"/>
      <c r="E13" s="443" t="s">
        <v>18</v>
      </c>
      <c r="F13" s="444">
        <v>109</v>
      </c>
      <c r="G13" s="444">
        <v>532</v>
      </c>
      <c r="H13" s="445"/>
      <c r="I13" s="442">
        <v>60</v>
      </c>
      <c r="J13" s="446">
        <v>63</v>
      </c>
      <c r="K13" s="446">
        <v>80.47</v>
      </c>
      <c r="L13" s="446">
        <v>21.6</v>
      </c>
      <c r="M13" s="446">
        <v>66</v>
      </c>
      <c r="N13" s="446">
        <v>39</v>
      </c>
      <c r="O13" s="446">
        <v>91</v>
      </c>
      <c r="P13" s="442">
        <v>80</v>
      </c>
      <c r="Q13" s="442">
        <v>95</v>
      </c>
      <c r="R13" s="442">
        <v>81</v>
      </c>
      <c r="S13" s="442">
        <v>70</v>
      </c>
      <c r="T13" s="446">
        <v>92.053538194</v>
      </c>
      <c r="U13" s="446">
        <v>95.35</v>
      </c>
      <c r="V13" s="446">
        <v>70.96</v>
      </c>
      <c r="W13" s="446">
        <v>67</v>
      </c>
      <c r="X13" s="446">
        <v>67.91</v>
      </c>
      <c r="Y13" s="447">
        <v>92.81</v>
      </c>
      <c r="Z13" s="447">
        <v>75.11</v>
      </c>
    </row>
    <row r="14" spans="1:26" s="201" customFormat="1" ht="12.75" customHeight="1">
      <c r="A14" s="436"/>
      <c r="B14" s="442" t="s">
        <v>19</v>
      </c>
      <c r="C14" s="442"/>
      <c r="D14" s="436"/>
      <c r="E14" s="437" t="s">
        <v>20</v>
      </c>
      <c r="F14" s="438">
        <v>24</v>
      </c>
      <c r="G14" s="438">
        <v>318</v>
      </c>
      <c r="H14" s="439"/>
      <c r="I14" s="436">
        <v>16</v>
      </c>
      <c r="J14" s="440">
        <v>11</v>
      </c>
      <c r="K14" s="440">
        <v>16</v>
      </c>
      <c r="L14" s="440">
        <v>15.7</v>
      </c>
      <c r="M14" s="440">
        <v>13</v>
      </c>
      <c r="N14" s="440">
        <v>16</v>
      </c>
      <c r="O14" s="440">
        <v>16</v>
      </c>
      <c r="P14" s="436">
        <v>16</v>
      </c>
      <c r="Q14" s="436">
        <v>20</v>
      </c>
      <c r="R14" s="436">
        <v>22</v>
      </c>
      <c r="S14" s="436">
        <v>22</v>
      </c>
      <c r="T14" s="440">
        <v>22.966763889</v>
      </c>
      <c r="U14" s="440">
        <v>23.64</v>
      </c>
      <c r="V14" s="440">
        <v>22.76</v>
      </c>
      <c r="W14" s="440">
        <v>22</v>
      </c>
      <c r="X14" s="440">
        <v>22.17</v>
      </c>
      <c r="Y14" s="441">
        <v>23.37</v>
      </c>
      <c r="Z14" s="441">
        <v>21.61</v>
      </c>
    </row>
    <row r="15" spans="1:26" s="201" customFormat="1" ht="9.75" customHeight="1">
      <c r="A15" s="436"/>
      <c r="B15" s="436"/>
      <c r="C15" s="436"/>
      <c r="D15" s="436"/>
      <c r="E15" s="443" t="s">
        <v>21</v>
      </c>
      <c r="F15" s="444">
        <v>80</v>
      </c>
      <c r="G15" s="444">
        <v>200</v>
      </c>
      <c r="H15" s="445"/>
      <c r="I15" s="442">
        <v>26</v>
      </c>
      <c r="J15" s="446">
        <v>43</v>
      </c>
      <c r="K15" s="446">
        <v>68</v>
      </c>
      <c r="L15" s="446">
        <v>10.8</v>
      </c>
      <c r="M15" s="446">
        <v>45</v>
      </c>
      <c r="N15" s="446">
        <v>23</v>
      </c>
      <c r="O15" s="446">
        <v>49</v>
      </c>
      <c r="P15" s="442">
        <v>68</v>
      </c>
      <c r="Q15" s="442">
        <v>76</v>
      </c>
      <c r="R15" s="442">
        <v>69</v>
      </c>
      <c r="S15" s="442">
        <v>57</v>
      </c>
      <c r="T15" s="446">
        <v>76.825</v>
      </c>
      <c r="U15" s="446">
        <v>67.9</v>
      </c>
      <c r="V15" s="446">
        <v>57.63</v>
      </c>
      <c r="W15" s="446">
        <v>48</v>
      </c>
      <c r="X15" s="446">
        <v>46.53</v>
      </c>
      <c r="Y15" s="447">
        <v>64.5</v>
      </c>
      <c r="Z15" s="447">
        <v>51.26</v>
      </c>
    </row>
    <row r="16" spans="1:26" s="201" customFormat="1" ht="12.75" customHeight="1">
      <c r="A16" s="436"/>
      <c r="B16" s="436" t="s">
        <v>22</v>
      </c>
      <c r="C16" s="436"/>
      <c r="D16" s="436"/>
      <c r="E16" s="437" t="s">
        <v>23</v>
      </c>
      <c r="F16" s="438">
        <v>3.7</v>
      </c>
      <c r="G16" s="438">
        <v>290</v>
      </c>
      <c r="H16" s="439"/>
      <c r="I16" s="436">
        <v>4</v>
      </c>
      <c r="J16" s="440">
        <v>3.77</v>
      </c>
      <c r="K16" s="440">
        <v>3.64</v>
      </c>
      <c r="L16" s="440">
        <v>3.8</v>
      </c>
      <c r="M16" s="440">
        <v>3.8</v>
      </c>
      <c r="N16" s="440">
        <v>3</v>
      </c>
      <c r="O16" s="440">
        <v>3</v>
      </c>
      <c r="P16" s="436">
        <v>3</v>
      </c>
      <c r="Q16" s="436">
        <v>4</v>
      </c>
      <c r="R16" s="436">
        <v>4</v>
      </c>
      <c r="S16" s="436">
        <v>3</v>
      </c>
      <c r="T16" s="440">
        <v>3.616599</v>
      </c>
      <c r="U16" s="440">
        <v>3.73</v>
      </c>
      <c r="V16" s="440">
        <v>3.38</v>
      </c>
      <c r="W16" s="440">
        <v>3</v>
      </c>
      <c r="X16" s="440">
        <v>2.87</v>
      </c>
      <c r="Y16" s="441">
        <v>3.65</v>
      </c>
      <c r="Z16" s="441">
        <v>3.52</v>
      </c>
    </row>
    <row r="17" spans="1:26" s="201" customFormat="1" ht="12.75" customHeight="1">
      <c r="A17" s="436"/>
      <c r="B17" s="442" t="s">
        <v>24</v>
      </c>
      <c r="C17" s="442"/>
      <c r="D17" s="442"/>
      <c r="E17" s="443" t="s">
        <v>25</v>
      </c>
      <c r="F17" s="444">
        <v>59.4</v>
      </c>
      <c r="G17" s="444">
        <v>370</v>
      </c>
      <c r="H17" s="445"/>
      <c r="I17" s="442"/>
      <c r="J17" s="446"/>
      <c r="K17" s="446"/>
      <c r="L17" s="446"/>
      <c r="M17" s="446"/>
      <c r="N17" s="446"/>
      <c r="O17" s="447">
        <v>1.61</v>
      </c>
      <c r="P17" s="448" t="s">
        <v>26</v>
      </c>
      <c r="Q17" s="448">
        <v>5</v>
      </c>
      <c r="R17" s="448">
        <v>10</v>
      </c>
      <c r="S17" s="448">
        <v>2</v>
      </c>
      <c r="T17" s="447">
        <v>2.6344889599999846</v>
      </c>
      <c r="U17" s="447">
        <v>2.53</v>
      </c>
      <c r="V17" s="447">
        <v>1.88</v>
      </c>
      <c r="W17" s="447">
        <v>2</v>
      </c>
      <c r="X17" s="447">
        <v>1.57</v>
      </c>
      <c r="Y17" s="447">
        <v>1.98</v>
      </c>
      <c r="Z17" s="447">
        <v>1.62</v>
      </c>
    </row>
    <row r="18" spans="1:26" s="201" customFormat="1" ht="12.75" customHeight="1">
      <c r="A18" s="436"/>
      <c r="B18" s="436" t="s">
        <v>27</v>
      </c>
      <c r="C18" s="436"/>
      <c r="D18" s="436"/>
      <c r="E18" s="437" t="s">
        <v>27</v>
      </c>
      <c r="F18" s="438">
        <v>3</v>
      </c>
      <c r="G18" s="438">
        <v>31</v>
      </c>
      <c r="H18" s="439"/>
      <c r="I18" s="436">
        <v>1</v>
      </c>
      <c r="J18" s="440">
        <v>1.95</v>
      </c>
      <c r="K18" s="440">
        <v>2.37</v>
      </c>
      <c r="L18" s="440">
        <v>0.9</v>
      </c>
      <c r="M18" s="449" t="s">
        <v>26</v>
      </c>
      <c r="N18" s="440">
        <v>1</v>
      </c>
      <c r="O18" s="440">
        <v>1</v>
      </c>
      <c r="P18" s="436">
        <v>2</v>
      </c>
      <c r="Q18" s="436">
        <v>2</v>
      </c>
      <c r="R18" s="436">
        <v>2</v>
      </c>
      <c r="S18" s="436">
        <v>1</v>
      </c>
      <c r="T18" s="440">
        <v>2.39045</v>
      </c>
      <c r="U18" s="440">
        <v>1.74</v>
      </c>
      <c r="V18" s="440">
        <v>1.77</v>
      </c>
      <c r="W18" s="440">
        <v>1</v>
      </c>
      <c r="X18" s="440">
        <v>1.36</v>
      </c>
      <c r="Y18" s="441">
        <v>2.05</v>
      </c>
      <c r="Z18" s="441">
        <v>1.04</v>
      </c>
    </row>
    <row r="19" spans="1:26" s="201" customFormat="1" ht="12.75" customHeight="1">
      <c r="A19" s="436"/>
      <c r="B19" s="442" t="s">
        <v>28</v>
      </c>
      <c r="C19" s="442"/>
      <c r="D19" s="442"/>
      <c r="E19" s="443" t="s">
        <v>29</v>
      </c>
      <c r="F19" s="444">
        <v>12</v>
      </c>
      <c r="G19" s="444">
        <v>60.4</v>
      </c>
      <c r="H19" s="445"/>
      <c r="I19" s="442">
        <v>3</v>
      </c>
      <c r="J19" s="446">
        <v>9.42</v>
      </c>
      <c r="K19" s="446">
        <v>9.9</v>
      </c>
      <c r="L19" s="446">
        <v>4.4</v>
      </c>
      <c r="M19" s="446">
        <v>5</v>
      </c>
      <c r="N19" s="446">
        <v>2</v>
      </c>
      <c r="O19" s="446">
        <v>4</v>
      </c>
      <c r="P19" s="442">
        <v>11</v>
      </c>
      <c r="Q19" s="442">
        <v>11</v>
      </c>
      <c r="R19" s="442">
        <v>1</v>
      </c>
      <c r="S19" s="442">
        <v>8</v>
      </c>
      <c r="T19" s="446">
        <v>10.78813</v>
      </c>
      <c r="U19" s="446">
        <v>10.49</v>
      </c>
      <c r="V19" s="446">
        <v>7.66</v>
      </c>
      <c r="W19" s="446">
        <v>4</v>
      </c>
      <c r="X19" s="446">
        <v>1.57</v>
      </c>
      <c r="Y19" s="447">
        <v>2.88</v>
      </c>
      <c r="Z19" s="447">
        <v>3.52</v>
      </c>
    </row>
    <row r="20" spans="1:26" s="201" customFormat="1" ht="15" customHeight="1">
      <c r="A20" s="450" t="s">
        <v>30</v>
      </c>
      <c r="B20" s="431"/>
      <c r="C20" s="431"/>
      <c r="D20" s="432"/>
      <c r="E20" s="431"/>
      <c r="F20" s="451"/>
      <c r="G20" s="451"/>
      <c r="H20" s="452"/>
      <c r="I20" s="434"/>
      <c r="J20" s="434"/>
      <c r="K20" s="434"/>
      <c r="L20" s="434"/>
      <c r="M20" s="434"/>
      <c r="N20" s="434"/>
      <c r="O20" s="434"/>
      <c r="P20" s="434"/>
      <c r="Q20" s="434"/>
      <c r="R20" s="434"/>
      <c r="S20" s="434"/>
      <c r="T20" s="434"/>
      <c r="U20" s="434"/>
      <c r="V20" s="434"/>
      <c r="W20" s="434"/>
      <c r="X20" s="434"/>
      <c r="Y20" s="435"/>
      <c r="Z20" s="435"/>
    </row>
    <row r="21" spans="1:26" s="201" customFormat="1" ht="12.75" customHeight="1">
      <c r="A21" s="436"/>
      <c r="B21" s="436" t="s">
        <v>31</v>
      </c>
      <c r="C21" s="436"/>
      <c r="D21" s="436"/>
      <c r="E21" s="437" t="s">
        <v>32</v>
      </c>
      <c r="F21" s="438">
        <v>1533.99</v>
      </c>
      <c r="G21" s="438">
        <v>57444</v>
      </c>
      <c r="H21" s="439"/>
      <c r="I21" s="436"/>
      <c r="J21" s="436"/>
      <c r="K21" s="436"/>
      <c r="L21" s="453">
        <v>721</v>
      </c>
      <c r="M21" s="453">
        <v>717</v>
      </c>
      <c r="N21" s="453">
        <v>781</v>
      </c>
      <c r="O21" s="453">
        <v>1192</v>
      </c>
      <c r="P21" s="453">
        <v>1065</v>
      </c>
      <c r="Q21" s="453">
        <v>1167</v>
      </c>
      <c r="R21" s="453">
        <v>716</v>
      </c>
      <c r="S21" s="453">
        <v>532.37</v>
      </c>
      <c r="T21" s="453">
        <v>1227.957</v>
      </c>
      <c r="U21" s="453">
        <v>1272.188</v>
      </c>
      <c r="V21" s="453">
        <v>1189.935</v>
      </c>
      <c r="W21" s="453">
        <v>1053.763</v>
      </c>
      <c r="X21" s="453">
        <v>734.75</v>
      </c>
      <c r="Y21" s="453">
        <v>1155.22</v>
      </c>
      <c r="Z21" s="453">
        <v>825.31</v>
      </c>
    </row>
    <row r="22" spans="1:26" s="201" customFormat="1" ht="12.75" customHeight="1">
      <c r="A22" s="436"/>
      <c r="B22" s="442" t="s">
        <v>33</v>
      </c>
      <c r="C22" s="442"/>
      <c r="D22" s="442"/>
      <c r="E22" s="443" t="s">
        <v>34</v>
      </c>
      <c r="F22" s="444">
        <v>101.11</v>
      </c>
      <c r="G22" s="444">
        <v>2675</v>
      </c>
      <c r="H22" s="445"/>
      <c r="I22" s="442"/>
      <c r="J22" s="442"/>
      <c r="K22" s="442"/>
      <c r="L22" s="454">
        <v>32</v>
      </c>
      <c r="M22" s="454">
        <v>49</v>
      </c>
      <c r="N22" s="454">
        <v>33</v>
      </c>
      <c r="O22" s="454">
        <v>53</v>
      </c>
      <c r="P22" s="454">
        <v>73</v>
      </c>
      <c r="Q22" s="454">
        <v>62</v>
      </c>
      <c r="R22" s="454">
        <v>44</v>
      </c>
      <c r="S22" s="454">
        <v>38.24</v>
      </c>
      <c r="T22" s="454">
        <v>67.137</v>
      </c>
      <c r="U22" s="454">
        <v>66.538</v>
      </c>
      <c r="V22" s="454">
        <v>49.83</v>
      </c>
      <c r="W22" s="454">
        <v>33.859</v>
      </c>
      <c r="X22" s="454">
        <v>38.883</v>
      </c>
      <c r="Y22" s="454">
        <v>55.41</v>
      </c>
      <c r="Z22" s="454">
        <v>45.06</v>
      </c>
    </row>
    <row r="23" spans="1:26" s="201" customFormat="1" ht="9.75" customHeight="1">
      <c r="A23" s="436"/>
      <c r="B23" s="436"/>
      <c r="C23" s="436"/>
      <c r="D23" s="436"/>
      <c r="E23" s="437" t="s">
        <v>35</v>
      </c>
      <c r="F23" s="455">
        <v>403.55</v>
      </c>
      <c r="G23" s="455">
        <v>3320</v>
      </c>
      <c r="H23" s="456"/>
      <c r="I23" s="436"/>
      <c r="J23" s="436"/>
      <c r="K23" s="436"/>
      <c r="L23" s="453"/>
      <c r="M23" s="453">
        <v>6</v>
      </c>
      <c r="N23" s="453">
        <v>18</v>
      </c>
      <c r="O23" s="453">
        <v>153</v>
      </c>
      <c r="P23" s="453">
        <v>223</v>
      </c>
      <c r="Q23" s="453">
        <v>279</v>
      </c>
      <c r="R23" s="453">
        <v>192</v>
      </c>
      <c r="S23" s="453">
        <v>141.41</v>
      </c>
      <c r="T23" s="453">
        <v>324.611</v>
      </c>
      <c r="U23" s="453">
        <v>310.711</v>
      </c>
      <c r="V23" s="453">
        <v>266.484</v>
      </c>
      <c r="W23" s="453">
        <v>182.976</v>
      </c>
      <c r="X23" s="453">
        <v>197.487</v>
      </c>
      <c r="Y23" s="453">
        <v>299.08</v>
      </c>
      <c r="Z23" s="453">
        <v>107.28</v>
      </c>
    </row>
    <row r="24" spans="1:26" s="201" customFormat="1" ht="9.75" customHeight="1">
      <c r="A24" s="436"/>
      <c r="B24" s="436"/>
      <c r="C24" s="436"/>
      <c r="D24" s="436"/>
      <c r="E24" s="443" t="s">
        <v>36</v>
      </c>
      <c r="F24" s="457">
        <v>9.48</v>
      </c>
      <c r="G24" s="444" t="s">
        <v>26</v>
      </c>
      <c r="H24" s="445"/>
      <c r="I24" s="442"/>
      <c r="J24" s="442"/>
      <c r="K24" s="442"/>
      <c r="L24" s="454"/>
      <c r="M24" s="454"/>
      <c r="N24" s="454"/>
      <c r="O24" s="445" t="s">
        <v>26</v>
      </c>
      <c r="P24" s="445" t="s">
        <v>26</v>
      </c>
      <c r="Q24" s="445" t="s">
        <v>26</v>
      </c>
      <c r="R24" s="445" t="s">
        <v>26</v>
      </c>
      <c r="S24" s="454">
        <v>9.09</v>
      </c>
      <c r="T24" s="454" t="s">
        <v>26</v>
      </c>
      <c r="U24" s="454"/>
      <c r="V24" s="454"/>
      <c r="W24" s="454"/>
      <c r="X24" s="454"/>
      <c r="Y24" s="454"/>
      <c r="Z24" s="454"/>
    </row>
    <row r="25" spans="1:26" s="201" customFormat="1" ht="12.75" customHeight="1">
      <c r="A25" s="436"/>
      <c r="B25" s="442" t="s">
        <v>37</v>
      </c>
      <c r="C25" s="442"/>
      <c r="D25" s="436"/>
      <c r="E25" s="437" t="s">
        <v>38</v>
      </c>
      <c r="F25" s="438" t="s">
        <v>26</v>
      </c>
      <c r="G25" s="438" t="s">
        <v>26</v>
      </c>
      <c r="H25" s="439"/>
      <c r="I25" s="436"/>
      <c r="J25" s="436"/>
      <c r="K25" s="436"/>
      <c r="L25" s="453">
        <v>2</v>
      </c>
      <c r="M25" s="453"/>
      <c r="N25" s="453"/>
      <c r="O25" s="453" t="s">
        <v>26</v>
      </c>
      <c r="P25" s="453" t="s">
        <v>26</v>
      </c>
      <c r="Q25" s="453" t="s">
        <v>26</v>
      </c>
      <c r="R25" s="453" t="s">
        <v>26</v>
      </c>
      <c r="S25" s="453" t="s">
        <v>26</v>
      </c>
      <c r="T25" s="453" t="s">
        <v>26</v>
      </c>
      <c r="U25" s="453"/>
      <c r="V25" s="453"/>
      <c r="W25" s="453"/>
      <c r="X25" s="453"/>
      <c r="Y25" s="453"/>
      <c r="Z25" s="453"/>
    </row>
    <row r="26" spans="1:26" s="201" customFormat="1" ht="9" customHeight="1">
      <c r="A26" s="436"/>
      <c r="B26" s="436"/>
      <c r="C26" s="436"/>
      <c r="D26" s="436"/>
      <c r="E26" s="443" t="s">
        <v>39</v>
      </c>
      <c r="F26" s="444">
        <v>11</v>
      </c>
      <c r="G26" s="444">
        <v>2</v>
      </c>
      <c r="H26" s="445"/>
      <c r="I26" s="442"/>
      <c r="J26" s="442"/>
      <c r="K26" s="442"/>
      <c r="L26" s="454">
        <v>1</v>
      </c>
      <c r="M26" s="454"/>
      <c r="N26" s="454"/>
      <c r="O26" s="454" t="s">
        <v>26</v>
      </c>
      <c r="P26" s="454" t="s">
        <v>26</v>
      </c>
      <c r="Q26" s="454" t="s">
        <v>40</v>
      </c>
      <c r="R26" s="454" t="s">
        <v>40</v>
      </c>
      <c r="S26" s="454" t="s">
        <v>26</v>
      </c>
      <c r="T26" s="454" t="s">
        <v>26</v>
      </c>
      <c r="U26" s="454"/>
      <c r="V26" s="454"/>
      <c r="W26" s="454"/>
      <c r="X26" s="454"/>
      <c r="Y26" s="454"/>
      <c r="Z26" s="454"/>
    </row>
    <row r="27" spans="1:26" s="201" customFormat="1" ht="9" customHeight="1">
      <c r="A27" s="436"/>
      <c r="B27" s="436"/>
      <c r="C27" s="436"/>
      <c r="D27" s="436"/>
      <c r="E27" s="437" t="s">
        <v>41</v>
      </c>
      <c r="F27" s="438">
        <v>14</v>
      </c>
      <c r="G27" s="438" t="s">
        <v>26</v>
      </c>
      <c r="H27" s="439"/>
      <c r="I27" s="436"/>
      <c r="J27" s="436"/>
      <c r="K27" s="436"/>
      <c r="L27" s="453">
        <v>6</v>
      </c>
      <c r="M27" s="453"/>
      <c r="N27" s="453"/>
      <c r="O27" s="453" t="s">
        <v>26</v>
      </c>
      <c r="P27" s="453" t="s">
        <v>26</v>
      </c>
      <c r="Q27" s="453" t="s">
        <v>26</v>
      </c>
      <c r="R27" s="453" t="s">
        <v>26</v>
      </c>
      <c r="S27" s="453" t="s">
        <v>26</v>
      </c>
      <c r="T27" s="453" t="s">
        <v>26</v>
      </c>
      <c r="U27" s="453"/>
      <c r="V27" s="453"/>
      <c r="W27" s="453"/>
      <c r="X27" s="453"/>
      <c r="Y27" s="453"/>
      <c r="Z27" s="453"/>
    </row>
    <row r="28" spans="1:26" s="201" customFormat="1" ht="9" customHeight="1">
      <c r="A28" s="436"/>
      <c r="B28" s="436"/>
      <c r="C28" s="436"/>
      <c r="D28" s="436"/>
      <c r="E28" s="443" t="s">
        <v>42</v>
      </c>
      <c r="F28" s="444">
        <v>16</v>
      </c>
      <c r="G28" s="444" t="s">
        <v>26</v>
      </c>
      <c r="H28" s="445"/>
      <c r="I28" s="442"/>
      <c r="J28" s="442"/>
      <c r="K28" s="442"/>
      <c r="L28" s="454">
        <v>16</v>
      </c>
      <c r="M28" s="454">
        <v>9</v>
      </c>
      <c r="N28" s="454">
        <v>8</v>
      </c>
      <c r="O28" s="458">
        <v>10</v>
      </c>
      <c r="P28" s="458">
        <v>8</v>
      </c>
      <c r="Q28" s="458">
        <v>11</v>
      </c>
      <c r="R28" s="458">
        <v>10</v>
      </c>
      <c r="S28" s="458">
        <v>12</v>
      </c>
      <c r="T28" s="458">
        <v>13.796</v>
      </c>
      <c r="U28" s="454">
        <v>13.911</v>
      </c>
      <c r="V28" s="454">
        <v>13.925</v>
      </c>
      <c r="W28" s="454">
        <v>10.345</v>
      </c>
      <c r="X28" s="454">
        <v>8.039</v>
      </c>
      <c r="Y28" s="454">
        <v>12.28</v>
      </c>
      <c r="Z28" s="454">
        <v>10.47</v>
      </c>
    </row>
    <row r="29" spans="1:26" s="201" customFormat="1" ht="9" customHeight="1">
      <c r="A29" s="436"/>
      <c r="B29" s="436"/>
      <c r="C29" s="436"/>
      <c r="D29" s="436"/>
      <c r="E29" s="437" t="s">
        <v>43</v>
      </c>
      <c r="F29" s="438">
        <v>226.74</v>
      </c>
      <c r="G29" s="438">
        <v>2070</v>
      </c>
      <c r="H29" s="439"/>
      <c r="I29" s="436"/>
      <c r="J29" s="436"/>
      <c r="K29" s="436"/>
      <c r="L29" s="453">
        <v>96</v>
      </c>
      <c r="M29" s="453">
        <v>93</v>
      </c>
      <c r="N29" s="453">
        <v>88</v>
      </c>
      <c r="O29" s="459">
        <v>132</v>
      </c>
      <c r="P29" s="459">
        <v>117</v>
      </c>
      <c r="Q29" s="459">
        <v>71</v>
      </c>
      <c r="R29" s="459">
        <v>108</v>
      </c>
      <c r="S29" s="459">
        <v>132.98</v>
      </c>
      <c r="T29" s="459">
        <v>108.34</v>
      </c>
      <c r="U29" s="453">
        <v>96.67</v>
      </c>
      <c r="V29" s="453">
        <v>150.676</v>
      </c>
      <c r="W29" s="453">
        <v>118.67</v>
      </c>
      <c r="X29" s="453">
        <v>101.349</v>
      </c>
      <c r="Y29" s="453">
        <v>130.26</v>
      </c>
      <c r="Z29" s="453">
        <v>121.17</v>
      </c>
    </row>
    <row r="30" spans="1:26" s="201" customFormat="1" ht="9" customHeight="1">
      <c r="A30" s="436"/>
      <c r="B30" s="436"/>
      <c r="C30" s="436"/>
      <c r="D30" s="436"/>
      <c r="E30" s="443" t="s">
        <v>44</v>
      </c>
      <c r="F30" s="444">
        <v>33.19</v>
      </c>
      <c r="G30" s="444">
        <v>2620</v>
      </c>
      <c r="H30" s="445"/>
      <c r="I30" s="442"/>
      <c r="J30" s="442"/>
      <c r="K30" s="442"/>
      <c r="L30" s="454">
        <v>22</v>
      </c>
      <c r="M30" s="454">
        <v>23</v>
      </c>
      <c r="N30" s="454">
        <v>22</v>
      </c>
      <c r="O30" s="458">
        <v>23</v>
      </c>
      <c r="P30" s="458">
        <v>22</v>
      </c>
      <c r="Q30" s="458">
        <v>21</v>
      </c>
      <c r="R30" s="458">
        <v>22</v>
      </c>
      <c r="S30" s="458">
        <v>32.25</v>
      </c>
      <c r="T30" s="458">
        <v>31.674</v>
      </c>
      <c r="U30" s="454">
        <v>31.353</v>
      </c>
      <c r="V30" s="454">
        <v>31.878</v>
      </c>
      <c r="W30" s="454">
        <v>33.076</v>
      </c>
      <c r="X30" s="454">
        <v>31.709</v>
      </c>
      <c r="Y30" s="454">
        <v>32.07</v>
      </c>
      <c r="Z30" s="454">
        <v>31.77</v>
      </c>
    </row>
    <row r="31" spans="1:26" s="201" customFormat="1" ht="9" customHeight="1">
      <c r="A31" s="436"/>
      <c r="B31" s="436"/>
      <c r="C31" s="436"/>
      <c r="D31" s="436"/>
      <c r="E31" s="437" t="s">
        <v>45</v>
      </c>
      <c r="F31" s="438">
        <v>163.41</v>
      </c>
      <c r="G31" s="438">
        <v>2850</v>
      </c>
      <c r="H31" s="439"/>
      <c r="I31" s="436"/>
      <c r="J31" s="436"/>
      <c r="K31" s="436"/>
      <c r="L31" s="453">
        <v>67</v>
      </c>
      <c r="M31" s="453">
        <v>55</v>
      </c>
      <c r="N31" s="453">
        <v>24</v>
      </c>
      <c r="O31" s="459">
        <v>55</v>
      </c>
      <c r="P31" s="459">
        <v>34</v>
      </c>
      <c r="Q31" s="459">
        <v>108</v>
      </c>
      <c r="R31" s="459">
        <v>49</v>
      </c>
      <c r="S31" s="459">
        <v>103.6</v>
      </c>
      <c r="T31" s="459">
        <v>141.375</v>
      </c>
      <c r="U31" s="453">
        <v>147.406</v>
      </c>
      <c r="V31" s="453">
        <v>107.347</v>
      </c>
      <c r="W31" s="453">
        <v>75.725</v>
      </c>
      <c r="X31" s="453">
        <v>102.622</v>
      </c>
      <c r="Y31" s="453">
        <v>90.6</v>
      </c>
      <c r="Z31" s="453">
        <v>93.52</v>
      </c>
    </row>
    <row r="32" spans="1:26" s="201" customFormat="1" ht="9" customHeight="1">
      <c r="A32" s="436"/>
      <c r="B32" s="436"/>
      <c r="C32" s="436"/>
      <c r="D32" s="436"/>
      <c r="E32" s="443" t="s">
        <v>119</v>
      </c>
      <c r="F32" s="444">
        <v>50</v>
      </c>
      <c r="G32" s="444" t="s">
        <v>26</v>
      </c>
      <c r="H32" s="445"/>
      <c r="I32" s="442"/>
      <c r="J32" s="442"/>
      <c r="K32" s="442"/>
      <c r="L32" s="454"/>
      <c r="M32" s="454"/>
      <c r="N32" s="454"/>
      <c r="O32" s="458"/>
      <c r="P32" s="458"/>
      <c r="Q32" s="458"/>
      <c r="R32" s="458"/>
      <c r="S32" s="458"/>
      <c r="T32" s="458"/>
      <c r="U32" s="454"/>
      <c r="V32" s="454"/>
      <c r="W32" s="454">
        <v>29.805</v>
      </c>
      <c r="X32" s="454">
        <v>29.805</v>
      </c>
      <c r="Y32" s="454">
        <v>29.81</v>
      </c>
      <c r="Z32" s="454"/>
    </row>
    <row r="33" spans="1:26" s="201" customFormat="1" ht="9" customHeight="1">
      <c r="A33" s="436"/>
      <c r="B33" s="436"/>
      <c r="C33" s="436"/>
      <c r="D33" s="436"/>
      <c r="E33" s="437" t="s">
        <v>120</v>
      </c>
      <c r="F33" s="438">
        <v>10</v>
      </c>
      <c r="G33" s="438">
        <v>29</v>
      </c>
      <c r="H33" s="439"/>
      <c r="I33" s="436"/>
      <c r="J33" s="436"/>
      <c r="K33" s="436"/>
      <c r="L33" s="453"/>
      <c r="M33" s="453"/>
      <c r="N33" s="453"/>
      <c r="O33" s="459"/>
      <c r="P33" s="459"/>
      <c r="Q33" s="459"/>
      <c r="R33" s="459"/>
      <c r="S33" s="459"/>
      <c r="T33" s="459"/>
      <c r="U33" s="453"/>
      <c r="V33" s="453"/>
      <c r="W33" s="453">
        <v>9.08</v>
      </c>
      <c r="X33" s="453">
        <v>8.635</v>
      </c>
      <c r="Y33" s="453">
        <v>8.85</v>
      </c>
      <c r="Z33" s="453"/>
    </row>
    <row r="34" spans="1:26" s="201" customFormat="1" ht="9" customHeight="1">
      <c r="A34" s="436"/>
      <c r="B34" s="436"/>
      <c r="C34" s="436"/>
      <c r="D34" s="436"/>
      <c r="E34" s="443" t="s">
        <v>121</v>
      </c>
      <c r="F34" s="444" t="s">
        <v>26</v>
      </c>
      <c r="G34" s="444" t="s">
        <v>26</v>
      </c>
      <c r="H34" s="445"/>
      <c r="I34" s="442"/>
      <c r="J34" s="442"/>
      <c r="K34" s="442"/>
      <c r="L34" s="454"/>
      <c r="M34" s="454"/>
      <c r="N34" s="454"/>
      <c r="O34" s="458"/>
      <c r="P34" s="458"/>
      <c r="Q34" s="458"/>
      <c r="R34" s="458"/>
      <c r="S34" s="458"/>
      <c r="T34" s="458"/>
      <c r="U34" s="454"/>
      <c r="V34" s="454"/>
      <c r="W34" s="454">
        <v>11.726</v>
      </c>
      <c r="X34" s="454">
        <v>11.726</v>
      </c>
      <c r="Y34" s="454">
        <v>11.73</v>
      </c>
      <c r="Z34" s="454"/>
    </row>
    <row r="35" spans="1:26" s="201" customFormat="1" ht="12.75" customHeight="1">
      <c r="A35" s="436"/>
      <c r="B35" s="442" t="s">
        <v>46</v>
      </c>
      <c r="C35" s="442"/>
      <c r="D35" s="460"/>
      <c r="E35" s="461" t="s">
        <v>47</v>
      </c>
      <c r="F35" s="462">
        <v>21.87</v>
      </c>
      <c r="G35" s="462" t="s">
        <v>26</v>
      </c>
      <c r="H35" s="463"/>
      <c r="I35" s="460"/>
      <c r="J35" s="460"/>
      <c r="K35" s="460"/>
      <c r="L35" s="464">
        <v>14</v>
      </c>
      <c r="M35" s="464">
        <v>13</v>
      </c>
      <c r="N35" s="464">
        <v>5</v>
      </c>
      <c r="O35" s="465">
        <v>10</v>
      </c>
      <c r="P35" s="465">
        <v>14</v>
      </c>
      <c r="Q35" s="465">
        <v>10</v>
      </c>
      <c r="R35" s="465">
        <v>17</v>
      </c>
      <c r="S35" s="465">
        <v>12.29</v>
      </c>
      <c r="T35" s="465">
        <v>11.717</v>
      </c>
      <c r="U35" s="464">
        <v>18.173</v>
      </c>
      <c r="V35" s="464">
        <v>15.755</v>
      </c>
      <c r="W35" s="464">
        <v>10.567</v>
      </c>
      <c r="X35" s="464">
        <v>7.867</v>
      </c>
      <c r="Y35" s="464">
        <v>18.08</v>
      </c>
      <c r="Z35" s="464">
        <v>9.46</v>
      </c>
    </row>
    <row r="36" spans="1:26" s="201" customFormat="1" ht="9" customHeight="1">
      <c r="A36" s="436"/>
      <c r="B36" s="436"/>
      <c r="C36" s="436"/>
      <c r="D36" s="460"/>
      <c r="E36" s="443" t="s">
        <v>48</v>
      </c>
      <c r="F36" s="444">
        <v>17</v>
      </c>
      <c r="G36" s="444" t="s">
        <v>26</v>
      </c>
      <c r="H36" s="445"/>
      <c r="I36" s="442"/>
      <c r="J36" s="442"/>
      <c r="K36" s="442"/>
      <c r="L36" s="454">
        <v>15</v>
      </c>
      <c r="M36" s="454">
        <v>12</v>
      </c>
      <c r="N36" s="454">
        <v>14</v>
      </c>
      <c r="O36" s="466">
        <v>13</v>
      </c>
      <c r="P36" s="466">
        <v>16</v>
      </c>
      <c r="Q36" s="466">
        <v>13</v>
      </c>
      <c r="R36" s="466">
        <v>7</v>
      </c>
      <c r="S36" s="467" t="s">
        <v>26</v>
      </c>
      <c r="T36" s="458">
        <v>12.853</v>
      </c>
      <c r="U36" s="454">
        <v>8.554</v>
      </c>
      <c r="V36" s="454">
        <v>15.13</v>
      </c>
      <c r="W36" s="454">
        <v>5.437</v>
      </c>
      <c r="X36" s="454">
        <v>11.807</v>
      </c>
      <c r="Y36" s="454">
        <v>7.01</v>
      </c>
      <c r="Z36" s="454">
        <v>12.76</v>
      </c>
    </row>
    <row r="37" spans="1:26" s="201" customFormat="1" ht="9" customHeight="1">
      <c r="A37" s="436"/>
      <c r="B37" s="436"/>
      <c r="C37" s="436"/>
      <c r="D37" s="460"/>
      <c r="E37" s="461" t="s">
        <v>49</v>
      </c>
      <c r="F37" s="462">
        <v>16.05</v>
      </c>
      <c r="G37" s="462">
        <v>26</v>
      </c>
      <c r="H37" s="463"/>
      <c r="I37" s="460"/>
      <c r="J37" s="460"/>
      <c r="K37" s="460"/>
      <c r="L37" s="464">
        <v>12</v>
      </c>
      <c r="M37" s="464">
        <v>14</v>
      </c>
      <c r="N37" s="464">
        <v>11</v>
      </c>
      <c r="O37" s="465">
        <v>10</v>
      </c>
      <c r="P37" s="465">
        <v>13</v>
      </c>
      <c r="Q37" s="465">
        <v>14</v>
      </c>
      <c r="R37" s="465">
        <v>9</v>
      </c>
      <c r="S37" s="465">
        <v>13.4</v>
      </c>
      <c r="T37" s="465">
        <v>14.073</v>
      </c>
      <c r="U37" s="464">
        <v>10.636</v>
      </c>
      <c r="V37" s="464">
        <v>10.159</v>
      </c>
      <c r="W37" s="464">
        <v>8.422</v>
      </c>
      <c r="X37" s="464">
        <v>9.967</v>
      </c>
      <c r="Y37" s="464">
        <v>12.61</v>
      </c>
      <c r="Z37" s="464">
        <v>9.74</v>
      </c>
    </row>
    <row r="38" spans="1:26" s="201" customFormat="1" ht="9" customHeight="1">
      <c r="A38" s="436"/>
      <c r="B38" s="436"/>
      <c r="C38" s="436"/>
      <c r="D38" s="460"/>
      <c r="E38" s="443" t="s">
        <v>50</v>
      </c>
      <c r="F38" s="444">
        <v>152.32</v>
      </c>
      <c r="G38" s="444">
        <v>731</v>
      </c>
      <c r="H38" s="445"/>
      <c r="I38" s="442"/>
      <c r="J38" s="442"/>
      <c r="K38" s="442"/>
      <c r="L38" s="454">
        <v>81</v>
      </c>
      <c r="M38" s="454">
        <v>78</v>
      </c>
      <c r="N38" s="454">
        <v>72</v>
      </c>
      <c r="O38" s="458">
        <v>88</v>
      </c>
      <c r="P38" s="458">
        <v>109</v>
      </c>
      <c r="Q38" s="458">
        <v>108</v>
      </c>
      <c r="R38" s="458">
        <v>91</v>
      </c>
      <c r="S38" s="458">
        <v>50.98</v>
      </c>
      <c r="T38" s="458">
        <v>103.988</v>
      </c>
      <c r="U38" s="454">
        <v>105.252</v>
      </c>
      <c r="V38" s="454">
        <v>112.245</v>
      </c>
      <c r="W38" s="454">
        <v>101.74</v>
      </c>
      <c r="X38" s="454">
        <v>84.247</v>
      </c>
      <c r="Y38" s="454">
        <v>90.16</v>
      </c>
      <c r="Z38" s="454">
        <v>104.21</v>
      </c>
    </row>
    <row r="39" spans="1:26" s="201" customFormat="1" ht="9" customHeight="1">
      <c r="A39" s="436"/>
      <c r="B39" s="436"/>
      <c r="C39" s="436"/>
      <c r="D39" s="460"/>
      <c r="E39" s="461" t="s">
        <v>51</v>
      </c>
      <c r="F39" s="462">
        <v>679.29</v>
      </c>
      <c r="G39" s="462" t="s">
        <v>103</v>
      </c>
      <c r="H39" s="463"/>
      <c r="I39" s="460"/>
      <c r="J39" s="460"/>
      <c r="K39" s="460"/>
      <c r="L39" s="464">
        <v>149</v>
      </c>
      <c r="M39" s="464">
        <v>77</v>
      </c>
      <c r="N39" s="464">
        <v>116</v>
      </c>
      <c r="O39" s="465">
        <v>148</v>
      </c>
      <c r="P39" s="465">
        <v>184</v>
      </c>
      <c r="Q39" s="465">
        <v>393</v>
      </c>
      <c r="R39" s="465">
        <v>260</v>
      </c>
      <c r="S39" s="465">
        <v>127.41</v>
      </c>
      <c r="T39" s="465">
        <v>411.622</v>
      </c>
      <c r="U39" s="464">
        <v>466.138</v>
      </c>
      <c r="V39" s="464">
        <v>434.628</v>
      </c>
      <c r="W39" s="464">
        <v>394.402</v>
      </c>
      <c r="X39" s="464">
        <v>326.738</v>
      </c>
      <c r="Y39" s="464">
        <v>597.27</v>
      </c>
      <c r="Z39" s="464">
        <v>340.39</v>
      </c>
    </row>
    <row r="40" spans="1:26" s="201" customFormat="1" ht="9" customHeight="1">
      <c r="A40" s="436"/>
      <c r="B40" s="436"/>
      <c r="C40" s="436"/>
      <c r="D40" s="460"/>
      <c r="E40" s="443" t="s">
        <v>52</v>
      </c>
      <c r="F40" s="444">
        <v>236.55</v>
      </c>
      <c r="G40" s="444" t="s">
        <v>104</v>
      </c>
      <c r="H40" s="445"/>
      <c r="I40" s="442"/>
      <c r="J40" s="442"/>
      <c r="K40" s="442"/>
      <c r="L40" s="454">
        <v>103</v>
      </c>
      <c r="M40" s="454">
        <v>69</v>
      </c>
      <c r="N40" s="454">
        <v>98</v>
      </c>
      <c r="O40" s="458">
        <v>121</v>
      </c>
      <c r="P40" s="458">
        <v>120</v>
      </c>
      <c r="Q40" s="458">
        <v>116</v>
      </c>
      <c r="R40" s="458">
        <v>108</v>
      </c>
      <c r="S40" s="458">
        <v>96.01</v>
      </c>
      <c r="T40" s="458">
        <v>132.257</v>
      </c>
      <c r="U40" s="454">
        <v>146.218</v>
      </c>
      <c r="V40" s="454">
        <v>142.029</v>
      </c>
      <c r="W40" s="454">
        <v>105.676</v>
      </c>
      <c r="X40" s="454">
        <v>156.719</v>
      </c>
      <c r="Y40" s="454">
        <v>142.01</v>
      </c>
      <c r="Z40" s="454">
        <v>122.44</v>
      </c>
    </row>
    <row r="41" spans="1:26" s="201" customFormat="1" ht="12.75" customHeight="1">
      <c r="A41" s="436"/>
      <c r="B41" s="442" t="s">
        <v>2</v>
      </c>
      <c r="C41" s="442"/>
      <c r="D41" s="460"/>
      <c r="E41" s="461" t="s">
        <v>53</v>
      </c>
      <c r="F41" s="462" t="s">
        <v>26</v>
      </c>
      <c r="G41" s="462" t="s">
        <v>26</v>
      </c>
      <c r="H41" s="463"/>
      <c r="I41" s="460"/>
      <c r="J41" s="460"/>
      <c r="K41" s="460"/>
      <c r="L41" s="464"/>
      <c r="M41" s="464"/>
      <c r="N41" s="464"/>
      <c r="O41" s="464" t="s">
        <v>26</v>
      </c>
      <c r="P41" s="464" t="s">
        <v>26</v>
      </c>
      <c r="Q41" s="464" t="s">
        <v>26</v>
      </c>
      <c r="R41" s="464" t="s">
        <v>26</v>
      </c>
      <c r="S41" s="464" t="s">
        <v>26</v>
      </c>
      <c r="T41" s="465" t="s">
        <v>26</v>
      </c>
      <c r="U41" s="464"/>
      <c r="V41" s="464"/>
      <c r="W41" s="464"/>
      <c r="X41" s="464"/>
      <c r="Y41" s="464"/>
      <c r="Z41" s="464"/>
    </row>
    <row r="42" spans="1:26" s="201" customFormat="1" ht="9" customHeight="1">
      <c r="A42" s="468"/>
      <c r="B42" s="436"/>
      <c r="C42" s="436"/>
      <c r="D42" s="460"/>
      <c r="E42" s="443" t="s">
        <v>54</v>
      </c>
      <c r="F42" s="444">
        <v>9.7</v>
      </c>
      <c r="G42" s="444">
        <v>75</v>
      </c>
      <c r="H42" s="445"/>
      <c r="I42" s="442"/>
      <c r="J42" s="442"/>
      <c r="K42" s="442"/>
      <c r="L42" s="454">
        <v>4</v>
      </c>
      <c r="M42" s="454">
        <v>5</v>
      </c>
      <c r="N42" s="454">
        <v>3</v>
      </c>
      <c r="O42" s="466">
        <v>5</v>
      </c>
      <c r="P42" s="466">
        <v>7</v>
      </c>
      <c r="Q42" s="466">
        <v>5</v>
      </c>
      <c r="R42" s="466">
        <v>6</v>
      </c>
      <c r="S42" s="466">
        <v>2.92</v>
      </c>
      <c r="T42" s="458">
        <v>7.375</v>
      </c>
      <c r="U42" s="454">
        <v>6.187</v>
      </c>
      <c r="V42" s="454">
        <v>7.271</v>
      </c>
      <c r="W42" s="454">
        <v>4.849</v>
      </c>
      <c r="X42" s="454">
        <v>2.915</v>
      </c>
      <c r="Y42" s="454">
        <v>1.1</v>
      </c>
      <c r="Z42" s="454">
        <v>0.89</v>
      </c>
    </row>
    <row r="43" spans="1:26" s="201" customFormat="1" ht="9" customHeight="1">
      <c r="A43" s="468"/>
      <c r="B43" s="436"/>
      <c r="C43" s="436"/>
      <c r="D43" s="460"/>
      <c r="E43" s="461" t="s">
        <v>55</v>
      </c>
      <c r="F43" s="462">
        <v>209.56</v>
      </c>
      <c r="G43" s="462">
        <v>79177</v>
      </c>
      <c r="H43" s="463"/>
      <c r="I43" s="469"/>
      <c r="J43" s="469"/>
      <c r="K43" s="469"/>
      <c r="L43" s="464">
        <v>206</v>
      </c>
      <c r="M43" s="464">
        <v>196</v>
      </c>
      <c r="N43" s="464">
        <v>194</v>
      </c>
      <c r="O43" s="465">
        <v>201</v>
      </c>
      <c r="P43" s="465">
        <v>196</v>
      </c>
      <c r="Q43" s="465">
        <v>204</v>
      </c>
      <c r="R43" s="465">
        <v>198</v>
      </c>
      <c r="S43" s="465">
        <v>197.63</v>
      </c>
      <c r="T43" s="465">
        <v>205.635</v>
      </c>
      <c r="U43" s="464">
        <v>198.925</v>
      </c>
      <c r="V43" s="464">
        <v>203.045</v>
      </c>
      <c r="W43" s="464">
        <v>201.558</v>
      </c>
      <c r="X43" s="464">
        <v>205.38</v>
      </c>
      <c r="Y43" s="464">
        <v>200.3</v>
      </c>
      <c r="Z43" s="464">
        <v>199.02</v>
      </c>
    </row>
    <row r="44" spans="1:26" s="201" customFormat="1" ht="3.75" customHeight="1">
      <c r="A44" s="470"/>
      <c r="B44" s="470"/>
      <c r="C44" s="470"/>
      <c r="D44" s="471"/>
      <c r="E44" s="472"/>
      <c r="F44" s="473"/>
      <c r="G44" s="473"/>
      <c r="H44" s="473"/>
      <c r="I44" s="474"/>
      <c r="J44" s="474"/>
      <c r="K44" s="474"/>
      <c r="L44" s="474"/>
      <c r="M44" s="474"/>
      <c r="N44" s="474"/>
      <c r="O44" s="474"/>
      <c r="P44" s="474"/>
      <c r="Q44" s="474"/>
      <c r="R44" s="474"/>
      <c r="S44" s="474"/>
      <c r="T44" s="474"/>
      <c r="U44" s="474"/>
      <c r="V44" s="474"/>
      <c r="W44" s="474"/>
      <c r="X44" s="474"/>
      <c r="Y44" s="474"/>
      <c r="Z44" s="474"/>
    </row>
    <row r="45" spans="1:14" s="201" customFormat="1" ht="3.75" customHeight="1">
      <c r="A45" s="475"/>
      <c r="B45" s="475"/>
      <c r="C45" s="475"/>
      <c r="D45" s="476"/>
      <c r="E45" s="476"/>
      <c r="F45" s="477"/>
      <c r="G45" s="477"/>
      <c r="H45" s="477"/>
      <c r="I45" s="478"/>
      <c r="J45" s="478"/>
      <c r="K45" s="478"/>
      <c r="L45" s="479"/>
      <c r="M45" s="479"/>
      <c r="N45" s="479"/>
    </row>
    <row r="46" spans="1:14" s="201" customFormat="1" ht="9" customHeight="1">
      <c r="A46" s="480" t="s">
        <v>0</v>
      </c>
      <c r="B46" s="480" t="s">
        <v>101</v>
      </c>
      <c r="C46" s="481"/>
      <c r="D46" s="482"/>
      <c r="E46" s="482"/>
      <c r="F46" s="483"/>
      <c r="G46" s="483"/>
      <c r="H46" s="483"/>
      <c r="I46" s="483"/>
      <c r="J46" s="483"/>
      <c r="K46" s="483"/>
      <c r="L46" s="483"/>
      <c r="M46" s="483"/>
      <c r="N46" s="484"/>
    </row>
    <row r="47" spans="1:19" s="201" customFormat="1" ht="9" customHeight="1">
      <c r="A47" s="481" t="s">
        <v>5</v>
      </c>
      <c r="B47" s="481" t="s">
        <v>56</v>
      </c>
      <c r="C47" s="481"/>
      <c r="D47" s="482"/>
      <c r="E47" s="482"/>
      <c r="F47" s="483"/>
      <c r="G47" s="483"/>
      <c r="H47" s="483"/>
      <c r="I47" s="483"/>
      <c r="J47" s="483"/>
      <c r="K47" s="483"/>
      <c r="L47" s="483"/>
      <c r="M47" s="483"/>
      <c r="N47" s="484"/>
      <c r="O47" s="485"/>
      <c r="P47" s="485"/>
      <c r="Q47" s="485"/>
      <c r="R47" s="485"/>
      <c r="S47" s="485"/>
    </row>
    <row r="48" spans="1:19" s="201" customFormat="1" ht="9" customHeight="1">
      <c r="A48" s="481" t="str">
        <f>"(1)"</f>
        <v>(1)</v>
      </c>
      <c r="B48" s="481" t="s">
        <v>57</v>
      </c>
      <c r="C48" s="481"/>
      <c r="D48" s="482"/>
      <c r="E48" s="482"/>
      <c r="F48" s="483"/>
      <c r="G48" s="483"/>
      <c r="H48" s="483"/>
      <c r="I48" s="483"/>
      <c r="J48" s="483"/>
      <c r="K48" s="483"/>
      <c r="L48" s="483"/>
      <c r="M48" s="483"/>
      <c r="N48" s="484"/>
      <c r="O48" s="485"/>
      <c r="P48" s="485"/>
      <c r="Q48" s="485"/>
      <c r="R48" s="485"/>
      <c r="S48" s="485"/>
    </row>
    <row r="49" spans="3:13" ht="12.75">
      <c r="C49" s="485"/>
      <c r="E49" s="486"/>
      <c r="G49" s="373"/>
      <c r="H49" s="373"/>
      <c r="I49" s="373"/>
      <c r="J49" s="373"/>
      <c r="K49" s="373"/>
      <c r="L49" s="373"/>
      <c r="M49" s="373"/>
    </row>
    <row r="50" spans="1:18" ht="12.75">
      <c r="A50" s="487"/>
      <c r="B50" s="487"/>
      <c r="C50" s="487"/>
      <c r="D50" s="488"/>
      <c r="E50" s="488"/>
      <c r="F50" s="489"/>
      <c r="G50" s="489"/>
      <c r="H50" s="489"/>
      <c r="I50" s="489"/>
      <c r="J50" s="489"/>
      <c r="K50" s="489"/>
      <c r="L50" s="489"/>
      <c r="M50" s="489"/>
      <c r="N50" s="487"/>
      <c r="O50" s="487"/>
      <c r="P50" s="487"/>
      <c r="Q50" s="487"/>
      <c r="R50" s="487"/>
    </row>
  </sheetData>
  <sheetProtection/>
  <mergeCells count="1">
    <mergeCell ref="I6:V6"/>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L457"/>
  <sheetViews>
    <sheetView showGridLines="0" zoomScalePageLayoutView="0" workbookViewId="0" topLeftCell="A25">
      <selection activeCell="F33" sqref="F33"/>
    </sheetView>
  </sheetViews>
  <sheetFormatPr defaultColWidth="11.57421875" defaultRowHeight="12.75"/>
  <cols>
    <col min="1" max="2" width="3.7109375" style="494" bestFit="1" customWidth="1"/>
    <col min="3" max="3" width="5.7109375" style="494" bestFit="1" customWidth="1"/>
    <col min="4" max="4" width="2.421875" style="494" bestFit="1" customWidth="1"/>
    <col min="5" max="5" width="6.7109375" style="494" bestFit="1" customWidth="1"/>
    <col min="6" max="6" width="10.140625" style="494" customWidth="1"/>
    <col min="7" max="7" width="7.57421875" style="494" bestFit="1" customWidth="1"/>
    <col min="8" max="8" width="10.28125" style="494" customWidth="1"/>
    <col min="9" max="9" width="6.8515625" style="494" bestFit="1" customWidth="1"/>
    <col min="10" max="10" width="7.28125" style="375" bestFit="1" customWidth="1"/>
    <col min="11" max="11" width="7.421875" style="375" bestFit="1" customWidth="1"/>
    <col min="12" max="16384" width="11.57421875" style="494" customWidth="1"/>
  </cols>
  <sheetData>
    <row r="1" spans="1:12" ht="18" customHeight="1">
      <c r="A1" s="586" t="s">
        <v>359</v>
      </c>
      <c r="B1" s="587"/>
      <c r="C1" s="587"/>
      <c r="D1" s="588"/>
      <c r="E1" s="589"/>
      <c r="F1" s="590"/>
      <c r="G1" s="591"/>
      <c r="H1" s="591"/>
      <c r="I1" s="591"/>
      <c r="J1" s="591"/>
      <c r="K1" s="592"/>
      <c r="L1" s="592"/>
    </row>
    <row r="2" spans="2:12" ht="12" customHeight="1">
      <c r="B2" s="492"/>
      <c r="C2" s="492"/>
      <c r="D2" s="492"/>
      <c r="E2" s="496"/>
      <c r="F2" s="493"/>
      <c r="J2" s="494"/>
      <c r="K2" s="495"/>
      <c r="L2" s="497" t="s">
        <v>58</v>
      </c>
    </row>
    <row r="3" spans="1:12" ht="3.75" customHeight="1">
      <c r="A3" s="498"/>
      <c r="B3" s="498"/>
      <c r="C3" s="498"/>
      <c r="D3" s="498"/>
      <c r="E3" s="499"/>
      <c r="F3" s="500"/>
      <c r="G3" s="501"/>
      <c r="H3" s="501"/>
      <c r="I3" s="501"/>
      <c r="J3" s="501"/>
      <c r="K3" s="502"/>
      <c r="L3" s="502"/>
    </row>
    <row r="4" spans="1:12" s="504" customFormat="1" ht="6.75" customHeight="1">
      <c r="A4" s="503"/>
      <c r="B4" s="503"/>
      <c r="C4" s="503"/>
      <c r="D4" s="503"/>
      <c r="E4" s="413"/>
      <c r="F4" s="503"/>
      <c r="G4" s="413"/>
      <c r="H4" s="413"/>
      <c r="I4" s="413"/>
      <c r="J4" s="413"/>
      <c r="K4" s="413"/>
      <c r="L4" s="413"/>
    </row>
    <row r="5" spans="1:12" s="504" customFormat="1" ht="7.5" customHeight="1">
      <c r="A5" s="503"/>
      <c r="B5" s="503"/>
      <c r="C5" s="503"/>
      <c r="D5" s="503"/>
      <c r="E5" s="413"/>
      <c r="F5" s="503"/>
      <c r="G5" s="413"/>
      <c r="H5" s="413"/>
      <c r="I5" s="413"/>
      <c r="J5" s="413"/>
      <c r="K5" s="413"/>
      <c r="L5" s="413"/>
    </row>
    <row r="6" spans="1:12" s="504" customFormat="1" ht="10.5" customHeight="1">
      <c r="A6" s="505" t="s">
        <v>9</v>
      </c>
      <c r="B6" s="505"/>
      <c r="C6" s="505"/>
      <c r="D6" s="505"/>
      <c r="E6" s="505" t="s">
        <v>61</v>
      </c>
      <c r="F6" s="506"/>
      <c r="G6" s="699" t="s">
        <v>100</v>
      </c>
      <c r="H6" s="699"/>
      <c r="I6" s="699"/>
      <c r="J6" s="699"/>
      <c r="K6" s="507" t="s">
        <v>59</v>
      </c>
      <c r="L6" s="507" t="s">
        <v>60</v>
      </c>
    </row>
    <row r="7" spans="1:12" s="504" customFormat="1" ht="9" customHeight="1">
      <c r="A7" s="508"/>
      <c r="B7" s="508"/>
      <c r="C7" s="508"/>
      <c r="D7" s="508"/>
      <c r="E7" s="509"/>
      <c r="F7" s="508"/>
      <c r="G7" s="510" t="s">
        <v>62</v>
      </c>
      <c r="H7" s="510" t="s">
        <v>63</v>
      </c>
      <c r="I7" s="510" t="s">
        <v>64</v>
      </c>
      <c r="J7" s="511" t="s">
        <v>65</v>
      </c>
      <c r="K7" s="512" t="s">
        <v>3</v>
      </c>
      <c r="L7" s="512" t="s">
        <v>66</v>
      </c>
    </row>
    <row r="8" spans="1:12" s="504" customFormat="1" ht="3.75" customHeight="1">
      <c r="A8" s="513"/>
      <c r="B8" s="513"/>
      <c r="C8" s="513"/>
      <c r="D8" s="514"/>
      <c r="E8" s="515"/>
      <c r="F8" s="516"/>
      <c r="G8" s="513"/>
      <c r="H8" s="517"/>
      <c r="I8" s="517"/>
      <c r="J8" s="517"/>
      <c r="K8" s="518"/>
      <c r="L8" s="518"/>
    </row>
    <row r="9" spans="1:12" s="504" customFormat="1" ht="15" customHeight="1">
      <c r="A9" s="519" t="s">
        <v>11</v>
      </c>
      <c r="B9" s="519"/>
      <c r="C9" s="519"/>
      <c r="D9" s="520"/>
      <c r="E9" s="521"/>
      <c r="F9" s="522"/>
      <c r="G9" s="523"/>
      <c r="H9" s="523"/>
      <c r="I9" s="523"/>
      <c r="J9" s="523"/>
      <c r="K9" s="523"/>
      <c r="L9" s="524"/>
    </row>
    <row r="10" spans="1:12" s="504" customFormat="1" ht="9.75" customHeight="1">
      <c r="A10" s="513"/>
      <c r="B10" s="513" t="s">
        <v>12</v>
      </c>
      <c r="C10" s="513"/>
      <c r="D10" s="513"/>
      <c r="E10" s="525" t="s">
        <v>13</v>
      </c>
      <c r="F10" s="513"/>
      <c r="G10" s="527">
        <v>54.15403437514445</v>
      </c>
      <c r="H10" s="527">
        <v>52.325305411384655</v>
      </c>
      <c r="I10" s="527">
        <v>32.60082599388044</v>
      </c>
      <c r="J10" s="528">
        <v>26.609929001858706</v>
      </c>
      <c r="K10" s="529">
        <v>41.3228913583753</v>
      </c>
      <c r="L10" s="526">
        <v>55.241951389</v>
      </c>
    </row>
    <row r="11" spans="1:12" s="504" customFormat="1" ht="12.75" customHeight="1">
      <c r="A11" s="513"/>
      <c r="B11" s="530" t="s">
        <v>14</v>
      </c>
      <c r="C11" s="530"/>
      <c r="D11" s="530"/>
      <c r="E11" s="531" t="s">
        <v>15</v>
      </c>
      <c r="F11" s="530"/>
      <c r="G11" s="533">
        <v>135.45645750827777</v>
      </c>
      <c r="H11" s="533">
        <v>110.88262969821974</v>
      </c>
      <c r="I11" s="533">
        <v>100.67520444589132</v>
      </c>
      <c r="J11" s="533">
        <v>98.79039366346736</v>
      </c>
      <c r="K11" s="532">
        <v>111.32119316258645</v>
      </c>
      <c r="L11" s="532">
        <v>144.0874375</v>
      </c>
    </row>
    <row r="12" spans="1:12" s="504" customFormat="1" ht="10.5">
      <c r="A12" s="513"/>
      <c r="B12" s="513"/>
      <c r="C12" s="513"/>
      <c r="D12" s="513"/>
      <c r="E12" s="525" t="s">
        <v>16</v>
      </c>
      <c r="F12" s="513"/>
      <c r="G12" s="527">
        <v>198.74199384002216</v>
      </c>
      <c r="H12" s="527">
        <v>203.3852969843187</v>
      </c>
      <c r="I12" s="527">
        <v>148.32968345003258</v>
      </c>
      <c r="J12" s="527">
        <v>125.69844262497823</v>
      </c>
      <c r="K12" s="526">
        <v>168.78199745226303</v>
      </c>
      <c r="L12" s="526">
        <v>216.273409722</v>
      </c>
    </row>
    <row r="13" spans="1:12" s="504" customFormat="1" ht="12.75" customHeight="1">
      <c r="A13" s="513"/>
      <c r="B13" s="530" t="s">
        <v>17</v>
      </c>
      <c r="C13" s="530"/>
      <c r="D13" s="530"/>
      <c r="E13" s="531" t="s">
        <v>18</v>
      </c>
      <c r="F13" s="530"/>
      <c r="G13" s="533">
        <v>101.2777010802222</v>
      </c>
      <c r="H13" s="533">
        <v>99.78634193842863</v>
      </c>
      <c r="I13" s="533">
        <v>84.85663040822826</v>
      </c>
      <c r="J13" s="533">
        <v>81.04126474133696</v>
      </c>
      <c r="K13" s="532">
        <v>91.66618237637533</v>
      </c>
      <c r="L13" s="532">
        <v>106.613302083</v>
      </c>
    </row>
    <row r="14" spans="1:12" s="504" customFormat="1" ht="12.75" customHeight="1">
      <c r="A14" s="513"/>
      <c r="B14" s="530" t="s">
        <v>19</v>
      </c>
      <c r="C14" s="530"/>
      <c r="D14" s="513"/>
      <c r="E14" s="525" t="s">
        <v>20</v>
      </c>
      <c r="F14" s="513"/>
      <c r="G14" s="527">
        <v>23.612296913577783</v>
      </c>
      <c r="H14" s="527">
        <v>23.351896541285708</v>
      </c>
      <c r="I14" s="527">
        <v>22.27865217043479</v>
      </c>
      <c r="J14" s="527">
        <v>21.88089289880435</v>
      </c>
      <c r="K14" s="526">
        <v>22.77481494205205</v>
      </c>
      <c r="L14" s="526">
        <v>23.832</v>
      </c>
    </row>
    <row r="15" spans="1:12" s="504" customFormat="1" ht="10.5">
      <c r="A15" s="513"/>
      <c r="B15" s="513"/>
      <c r="C15" s="513"/>
      <c r="D15" s="513"/>
      <c r="E15" s="531" t="s">
        <v>21</v>
      </c>
      <c r="F15" s="530"/>
      <c r="G15" s="533">
        <v>78.51038914513333</v>
      </c>
      <c r="H15" s="533">
        <v>78.30570700813183</v>
      </c>
      <c r="I15" s="533">
        <v>64.05260878024997</v>
      </c>
      <c r="J15" s="533">
        <v>51.474239556728264</v>
      </c>
      <c r="K15" s="532">
        <v>68.00061481590141</v>
      </c>
      <c r="L15" s="532">
        <v>79.507309028</v>
      </c>
    </row>
    <row r="16" spans="1:12" s="504" customFormat="1" ht="12" customHeight="1">
      <c r="A16" s="513"/>
      <c r="B16" s="513" t="s">
        <v>22</v>
      </c>
      <c r="C16" s="513"/>
      <c r="D16" s="513"/>
      <c r="E16" s="525" t="s">
        <v>23</v>
      </c>
      <c r="F16" s="513"/>
      <c r="G16" s="527">
        <v>3.7450976585666664</v>
      </c>
      <c r="H16" s="527">
        <v>3.695250857384618</v>
      </c>
      <c r="I16" s="527">
        <v>3.4772065229782614</v>
      </c>
      <c r="J16" s="527">
        <v>3.654094768597826</v>
      </c>
      <c r="K16" s="526">
        <v>3.642209140049314</v>
      </c>
      <c r="L16" s="526">
        <v>3.779920101</v>
      </c>
    </row>
    <row r="17" spans="1:12" s="504" customFormat="1" ht="11.25" customHeight="1">
      <c r="A17" s="513"/>
      <c r="B17" s="530" t="s">
        <v>27</v>
      </c>
      <c r="C17" s="530"/>
      <c r="D17" s="530"/>
      <c r="E17" s="531" t="s">
        <v>27</v>
      </c>
      <c r="F17" s="530"/>
      <c r="G17" s="533">
        <v>4.7143624423</v>
      </c>
      <c r="H17" s="533">
        <v>4.220312394329671</v>
      </c>
      <c r="I17" s="533">
        <v>1.7759914704021738</v>
      </c>
      <c r="J17" s="533">
        <v>1.441822826086957</v>
      </c>
      <c r="K17" s="532">
        <v>3.0256985286794547</v>
      </c>
      <c r="L17" s="532">
        <v>4.73859375</v>
      </c>
    </row>
    <row r="18" spans="1:12" s="504" customFormat="1" ht="11.25" customHeight="1">
      <c r="A18" s="513"/>
      <c r="B18" s="513" t="s">
        <v>29</v>
      </c>
      <c r="C18" s="513"/>
      <c r="D18" s="513"/>
      <c r="E18" s="525" t="s">
        <v>29</v>
      </c>
      <c r="F18" s="513"/>
      <c r="G18" s="527">
        <v>6.291204065077779</v>
      </c>
      <c r="H18" s="527">
        <v>6.39683592794506</v>
      </c>
      <c r="I18" s="527">
        <v>4.54901448694565</v>
      </c>
      <c r="J18" s="527">
        <v>6.53715745975</v>
      </c>
      <c r="K18" s="526">
        <v>5.940406176427401</v>
      </c>
      <c r="L18" s="526">
        <v>8.373697917</v>
      </c>
    </row>
    <row r="19" spans="1:12" s="504" customFormat="1" ht="15" customHeight="1">
      <c r="A19" s="521" t="s">
        <v>30</v>
      </c>
      <c r="B19" s="521"/>
      <c r="C19" s="521"/>
      <c r="D19" s="521"/>
      <c r="E19" s="534"/>
      <c r="F19" s="522"/>
      <c r="G19" s="535"/>
      <c r="H19" s="535"/>
      <c r="I19" s="535"/>
      <c r="J19" s="535"/>
      <c r="K19" s="536"/>
      <c r="L19" s="536"/>
    </row>
    <row r="20" spans="1:12" s="504" customFormat="1" ht="13.5" customHeight="1">
      <c r="A20" s="513"/>
      <c r="B20" s="513" t="s">
        <v>67</v>
      </c>
      <c r="C20" s="513"/>
      <c r="D20" s="513"/>
      <c r="E20" s="525" t="s">
        <v>32</v>
      </c>
      <c r="F20" s="513"/>
      <c r="G20" s="527">
        <v>1053</v>
      </c>
      <c r="H20" s="527">
        <v>1073.91</v>
      </c>
      <c r="I20" s="527">
        <v>1085.19</v>
      </c>
      <c r="J20" s="527">
        <v>901.89</v>
      </c>
      <c r="K20" s="537">
        <v>1028.71</v>
      </c>
      <c r="L20" s="537">
        <v>1533.9</v>
      </c>
    </row>
    <row r="21" spans="1:12" s="504" customFormat="1" ht="13.5" customHeight="1">
      <c r="A21" s="513"/>
      <c r="B21" s="530" t="s">
        <v>68</v>
      </c>
      <c r="C21" s="530"/>
      <c r="D21" s="530"/>
      <c r="E21" s="531" t="s">
        <v>34</v>
      </c>
      <c r="F21" s="530"/>
      <c r="G21" s="533">
        <v>61.33</v>
      </c>
      <c r="H21" s="533">
        <v>54.81</v>
      </c>
      <c r="I21" s="533">
        <v>72.4</v>
      </c>
      <c r="J21" s="533">
        <v>51.31</v>
      </c>
      <c r="K21" s="538">
        <v>59.98</v>
      </c>
      <c r="L21" s="538">
        <v>84.3</v>
      </c>
    </row>
    <row r="22" spans="1:12" s="504" customFormat="1" ht="13.5" customHeight="1">
      <c r="A22" s="513"/>
      <c r="B22" s="513"/>
      <c r="C22" s="513"/>
      <c r="D22" s="513"/>
      <c r="E22" s="525" t="s">
        <v>35</v>
      </c>
      <c r="F22" s="513"/>
      <c r="G22" s="539">
        <v>287.76</v>
      </c>
      <c r="H22" s="539">
        <v>286.54</v>
      </c>
      <c r="I22" s="539">
        <v>231.87</v>
      </c>
      <c r="J22" s="527">
        <v>134.87</v>
      </c>
      <c r="K22" s="537">
        <v>235.25</v>
      </c>
      <c r="L22" s="537">
        <v>403.5</v>
      </c>
    </row>
    <row r="23" spans="1:12" s="504" customFormat="1" ht="13.5" customHeight="1">
      <c r="A23" s="513"/>
      <c r="B23" s="530" t="s">
        <v>37</v>
      </c>
      <c r="C23" s="530"/>
      <c r="D23" s="530"/>
      <c r="E23" s="540" t="s">
        <v>69</v>
      </c>
      <c r="F23" s="530"/>
      <c r="G23" s="541">
        <v>29.81</v>
      </c>
      <c r="H23" s="541"/>
      <c r="I23" s="541"/>
      <c r="J23" s="541"/>
      <c r="K23" s="538">
        <v>29.81</v>
      </c>
      <c r="L23" s="538">
        <v>50</v>
      </c>
    </row>
    <row r="24" spans="1:12" s="504" customFormat="1" ht="13.5" customHeight="1">
      <c r="A24" s="513"/>
      <c r="B24" s="513"/>
      <c r="C24" s="513"/>
      <c r="D24" s="513"/>
      <c r="E24" s="542" t="s">
        <v>70</v>
      </c>
      <c r="F24" s="513"/>
      <c r="G24" s="539">
        <v>9</v>
      </c>
      <c r="H24" s="539"/>
      <c r="I24" s="539"/>
      <c r="J24" s="539"/>
      <c r="K24" s="537">
        <v>9</v>
      </c>
      <c r="L24" s="537">
        <v>10</v>
      </c>
    </row>
    <row r="25" spans="1:12" s="504" customFormat="1" ht="13.5" customHeight="1">
      <c r="A25" s="513"/>
      <c r="B25" s="513"/>
      <c r="C25" s="513"/>
      <c r="D25" s="513"/>
      <c r="E25" s="540" t="s">
        <v>71</v>
      </c>
      <c r="F25" s="530"/>
      <c r="G25" s="541">
        <v>11.73</v>
      </c>
      <c r="H25" s="541">
        <v>4.9</v>
      </c>
      <c r="I25" s="541">
        <v>9.22</v>
      </c>
      <c r="J25" s="541">
        <v>7.17</v>
      </c>
      <c r="K25" s="538">
        <v>9.2</v>
      </c>
      <c r="L25" s="538">
        <v>12.4</v>
      </c>
    </row>
    <row r="26" spans="1:12" s="504" customFormat="1" ht="13.5" customHeight="1">
      <c r="A26" s="513"/>
      <c r="B26" s="513"/>
      <c r="C26" s="513"/>
      <c r="D26" s="513"/>
      <c r="E26" s="525" t="s">
        <v>325</v>
      </c>
      <c r="F26" s="513"/>
      <c r="G26" s="527">
        <v>9.76</v>
      </c>
      <c r="H26" s="527">
        <v>9.6</v>
      </c>
      <c r="I26" s="527">
        <v>12.33</v>
      </c>
      <c r="J26" s="527">
        <v>10.66</v>
      </c>
      <c r="K26" s="537">
        <v>10.59</v>
      </c>
      <c r="L26" s="537">
        <v>16.3</v>
      </c>
    </row>
    <row r="27" spans="1:12" s="504" customFormat="1" ht="13.5" customHeight="1">
      <c r="A27" s="513"/>
      <c r="B27" s="513"/>
      <c r="C27" s="513"/>
      <c r="D27" s="513"/>
      <c r="E27" s="531" t="s">
        <v>43</v>
      </c>
      <c r="F27" s="530"/>
      <c r="G27" s="533">
        <v>118.83</v>
      </c>
      <c r="H27" s="533">
        <v>121.5</v>
      </c>
      <c r="I27" s="533">
        <v>199.95</v>
      </c>
      <c r="J27" s="533">
        <v>139.42</v>
      </c>
      <c r="K27" s="538">
        <v>145.08</v>
      </c>
      <c r="L27" s="538">
        <v>226.7</v>
      </c>
    </row>
    <row r="28" spans="1:12" s="504" customFormat="1" ht="13.5" customHeight="1">
      <c r="A28" s="513"/>
      <c r="B28" s="513"/>
      <c r="C28" s="513"/>
      <c r="D28" s="513"/>
      <c r="E28" s="525" t="s">
        <v>44</v>
      </c>
      <c r="F28" s="513"/>
      <c r="G28" s="527">
        <v>31.39</v>
      </c>
      <c r="H28" s="527">
        <v>31.65</v>
      </c>
      <c r="I28" s="527">
        <v>31.77</v>
      </c>
      <c r="J28" s="527">
        <v>31.64</v>
      </c>
      <c r="K28" s="537">
        <v>31.61</v>
      </c>
      <c r="L28" s="537">
        <v>33.19</v>
      </c>
    </row>
    <row r="29" spans="1:12" s="504" customFormat="1" ht="13.5" customHeight="1">
      <c r="A29" s="513"/>
      <c r="B29" s="513"/>
      <c r="C29" s="513"/>
      <c r="D29" s="513"/>
      <c r="E29" s="531" t="s">
        <v>45</v>
      </c>
      <c r="F29" s="530"/>
      <c r="G29" s="533">
        <v>136.84</v>
      </c>
      <c r="H29" s="533">
        <v>102.7</v>
      </c>
      <c r="I29" s="533">
        <v>104.55</v>
      </c>
      <c r="J29" s="533">
        <v>96.5</v>
      </c>
      <c r="K29" s="538">
        <v>110.04</v>
      </c>
      <c r="L29" s="538">
        <v>163.41</v>
      </c>
    </row>
    <row r="30" spans="1:12" s="504" customFormat="1" ht="13.5" customHeight="1">
      <c r="A30" s="513"/>
      <c r="B30" s="530" t="s">
        <v>46</v>
      </c>
      <c r="C30" s="530"/>
      <c r="D30" s="513"/>
      <c r="E30" s="525" t="s">
        <v>47</v>
      </c>
      <c r="F30" s="513"/>
      <c r="G30" s="527">
        <v>8.91</v>
      </c>
      <c r="H30" s="527">
        <v>10.51</v>
      </c>
      <c r="I30" s="527">
        <v>17.94</v>
      </c>
      <c r="J30" s="527">
        <v>12.12</v>
      </c>
      <c r="K30" s="537">
        <v>12.39</v>
      </c>
      <c r="L30" s="537">
        <v>21.79</v>
      </c>
    </row>
    <row r="31" spans="1:12" s="504" customFormat="1" ht="13.5" customHeight="1">
      <c r="A31" s="513"/>
      <c r="B31" s="513"/>
      <c r="C31" s="513"/>
      <c r="D31" s="513"/>
      <c r="E31" s="531" t="s">
        <v>48</v>
      </c>
      <c r="F31" s="530"/>
      <c r="G31" s="533">
        <v>11.47</v>
      </c>
      <c r="H31" s="533">
        <v>9.41</v>
      </c>
      <c r="I31" s="533">
        <v>13.6</v>
      </c>
      <c r="J31" s="533">
        <v>12.17</v>
      </c>
      <c r="K31" s="538">
        <v>11.66</v>
      </c>
      <c r="L31" s="538">
        <v>16.55</v>
      </c>
    </row>
    <row r="32" spans="1:12" s="504" customFormat="1" ht="13.5" customHeight="1">
      <c r="A32" s="513"/>
      <c r="B32" s="513"/>
      <c r="C32" s="513"/>
      <c r="D32" s="513"/>
      <c r="E32" s="525" t="s">
        <v>49</v>
      </c>
      <c r="F32" s="513"/>
      <c r="G32" s="527">
        <v>4.36</v>
      </c>
      <c r="H32" s="527">
        <v>3.83</v>
      </c>
      <c r="I32" s="527">
        <v>14.65</v>
      </c>
      <c r="J32" s="527">
        <v>11.52</v>
      </c>
      <c r="K32" s="537">
        <v>8.6</v>
      </c>
      <c r="L32" s="537">
        <v>16.05</v>
      </c>
    </row>
    <row r="33" spans="1:12" s="504" customFormat="1" ht="13.5" customHeight="1">
      <c r="A33" s="513"/>
      <c r="B33" s="513"/>
      <c r="C33" s="513"/>
      <c r="D33" s="513"/>
      <c r="E33" s="531" t="s">
        <v>50</v>
      </c>
      <c r="F33" s="530"/>
      <c r="G33" s="533">
        <v>115.97</v>
      </c>
      <c r="H33" s="533">
        <v>105.89</v>
      </c>
      <c r="I33" s="533">
        <v>132.85</v>
      </c>
      <c r="J33" s="533">
        <v>114.65</v>
      </c>
      <c r="K33" s="538">
        <v>117.35</v>
      </c>
      <c r="L33" s="538">
        <v>152.32</v>
      </c>
    </row>
    <row r="34" spans="1:12" s="504" customFormat="1" ht="13.5" customHeight="1">
      <c r="A34" s="513"/>
      <c r="B34" s="513"/>
      <c r="C34" s="513"/>
      <c r="D34" s="513"/>
      <c r="E34" s="525" t="s">
        <v>51</v>
      </c>
      <c r="F34" s="513"/>
      <c r="G34" s="527">
        <v>591.66</v>
      </c>
      <c r="H34" s="527">
        <v>599.72</v>
      </c>
      <c r="I34" s="527">
        <v>466.84</v>
      </c>
      <c r="J34" s="527">
        <v>352.34</v>
      </c>
      <c r="K34" s="537">
        <v>502.57</v>
      </c>
      <c r="L34" s="537">
        <v>679.29</v>
      </c>
    </row>
    <row r="35" spans="1:12" s="504" customFormat="1" ht="13.5" customHeight="1">
      <c r="A35" s="513"/>
      <c r="B35" s="513"/>
      <c r="C35" s="513"/>
      <c r="D35" s="513"/>
      <c r="E35" s="531" t="s">
        <v>52</v>
      </c>
      <c r="F35" s="530"/>
      <c r="G35" s="533">
        <v>191.71</v>
      </c>
      <c r="H35" s="533">
        <v>167.92</v>
      </c>
      <c r="I35" s="533">
        <v>149.48</v>
      </c>
      <c r="J35" s="533">
        <v>118.79</v>
      </c>
      <c r="K35" s="538">
        <v>156.89</v>
      </c>
      <c r="L35" s="538">
        <v>236.55</v>
      </c>
    </row>
    <row r="36" spans="1:12" s="504" customFormat="1" ht="13.5" customHeight="1">
      <c r="A36" s="513"/>
      <c r="B36" s="530" t="s">
        <v>2</v>
      </c>
      <c r="C36" s="530"/>
      <c r="D36" s="513"/>
      <c r="E36" s="525" t="s">
        <v>54</v>
      </c>
      <c r="F36" s="513"/>
      <c r="G36" s="527">
        <v>3.47</v>
      </c>
      <c r="H36" s="527">
        <v>2.75</v>
      </c>
      <c r="I36" s="527">
        <v>1.69</v>
      </c>
      <c r="J36" s="527">
        <v>1.33</v>
      </c>
      <c r="K36" s="537">
        <v>2.31</v>
      </c>
      <c r="L36" s="537">
        <v>10.46</v>
      </c>
    </row>
    <row r="37" spans="1:12" s="504" customFormat="1" ht="13.5" customHeight="1">
      <c r="A37" s="513"/>
      <c r="B37" s="513"/>
      <c r="C37" s="513"/>
      <c r="D37" s="513"/>
      <c r="E37" s="531" t="s">
        <v>55</v>
      </c>
      <c r="F37" s="530"/>
      <c r="G37" s="533">
        <v>202.24</v>
      </c>
      <c r="H37" s="533">
        <v>201.8</v>
      </c>
      <c r="I37" s="533">
        <v>202.67</v>
      </c>
      <c r="J37" s="533">
        <v>201.31</v>
      </c>
      <c r="K37" s="538">
        <v>202</v>
      </c>
      <c r="L37" s="538">
        <v>209.56</v>
      </c>
    </row>
    <row r="38" spans="1:12" s="504" customFormat="1" ht="3.75" customHeight="1">
      <c r="A38" s="543"/>
      <c r="B38" s="543"/>
      <c r="C38" s="543"/>
      <c r="D38" s="543"/>
      <c r="E38" s="543"/>
      <c r="F38" s="544"/>
      <c r="G38" s="543"/>
      <c r="H38" s="543"/>
      <c r="I38" s="543"/>
      <c r="J38" s="543"/>
      <c r="K38" s="545"/>
      <c r="L38" s="545"/>
    </row>
    <row r="39" spans="6:12" s="504" customFormat="1" ht="3.75" customHeight="1">
      <c r="F39" s="546"/>
      <c r="K39" s="547"/>
      <c r="L39" s="547"/>
    </row>
    <row r="40" spans="1:12" s="549" customFormat="1" ht="9">
      <c r="A40" s="548" t="s">
        <v>0</v>
      </c>
      <c r="B40" s="548" t="s">
        <v>101</v>
      </c>
      <c r="C40" s="504"/>
      <c r="D40" s="546"/>
      <c r="K40" s="550"/>
      <c r="L40" s="550"/>
    </row>
    <row r="41" spans="1:12" s="549" customFormat="1" ht="9">
      <c r="A41" s="504" t="str">
        <f>"(1)"</f>
        <v>(1)</v>
      </c>
      <c r="B41" s="504" t="s">
        <v>72</v>
      </c>
      <c r="C41" s="504"/>
      <c r="D41" s="546"/>
      <c r="K41" s="550"/>
      <c r="L41" s="550"/>
    </row>
    <row r="42" spans="11:12" s="504" customFormat="1" ht="9">
      <c r="K42" s="547"/>
      <c r="L42" s="547"/>
    </row>
    <row r="43" spans="1:12" s="504" customFormat="1" ht="12.75">
      <c r="A43" s="487"/>
      <c r="B43" s="487"/>
      <c r="C43" s="487"/>
      <c r="D43" s="488"/>
      <c r="E43" s="488"/>
      <c r="F43" s="489"/>
      <c r="G43" s="489"/>
      <c r="H43" s="489"/>
      <c r="I43" s="489"/>
      <c r="J43" s="489"/>
      <c r="K43" s="489"/>
      <c r="L43" s="489"/>
    </row>
    <row r="44" spans="11:12" s="504" customFormat="1" ht="9">
      <c r="K44" s="547"/>
      <c r="L44" s="547"/>
    </row>
    <row r="45" spans="10:11" s="504" customFormat="1" ht="9">
      <c r="J45" s="382"/>
      <c r="K45" s="382"/>
    </row>
    <row r="46" spans="10:11" s="504" customFormat="1" ht="9">
      <c r="J46" s="382"/>
      <c r="K46" s="382"/>
    </row>
    <row r="47" spans="10:11" s="504" customFormat="1" ht="9">
      <c r="J47" s="382"/>
      <c r="K47" s="382"/>
    </row>
    <row r="48" spans="10:11" s="504" customFormat="1" ht="9">
      <c r="J48" s="382"/>
      <c r="K48" s="382"/>
    </row>
    <row r="49" spans="10:11" s="504" customFormat="1" ht="9">
      <c r="J49" s="382"/>
      <c r="K49" s="382"/>
    </row>
    <row r="50" spans="10:11" s="504" customFormat="1" ht="9">
      <c r="J50" s="382"/>
      <c r="K50" s="382"/>
    </row>
    <row r="51" spans="10:11" s="504" customFormat="1" ht="9">
      <c r="J51" s="382"/>
      <c r="K51" s="382"/>
    </row>
    <row r="52" spans="10:11" s="504" customFormat="1" ht="9">
      <c r="J52" s="382"/>
      <c r="K52" s="382"/>
    </row>
    <row r="53" spans="10:11" s="504" customFormat="1" ht="9">
      <c r="J53" s="382"/>
      <c r="K53" s="382"/>
    </row>
    <row r="54" spans="10:11" s="504" customFormat="1" ht="9">
      <c r="J54" s="382"/>
      <c r="K54" s="382"/>
    </row>
    <row r="55" spans="10:11" s="504" customFormat="1" ht="9">
      <c r="J55" s="382"/>
      <c r="K55" s="382"/>
    </row>
    <row r="56" spans="10:11" s="504" customFormat="1" ht="9">
      <c r="J56" s="382"/>
      <c r="K56" s="382"/>
    </row>
    <row r="57" spans="10:11" s="504" customFormat="1" ht="9">
      <c r="J57" s="382"/>
      <c r="K57" s="382"/>
    </row>
    <row r="58" spans="10:11" s="504" customFormat="1" ht="9">
      <c r="J58" s="382"/>
      <c r="K58" s="382"/>
    </row>
    <row r="59" spans="10:11" s="504" customFormat="1" ht="9">
      <c r="J59" s="382"/>
      <c r="K59" s="382"/>
    </row>
    <row r="60" spans="10:11" s="504" customFormat="1" ht="9">
      <c r="J60" s="382"/>
      <c r="K60" s="382"/>
    </row>
    <row r="61" spans="10:11" s="504" customFormat="1" ht="9">
      <c r="J61" s="382"/>
      <c r="K61" s="382"/>
    </row>
    <row r="62" spans="10:11" s="504" customFormat="1" ht="9">
      <c r="J62" s="382"/>
      <c r="K62" s="382"/>
    </row>
    <row r="63" spans="10:11" s="504" customFormat="1" ht="9">
      <c r="J63" s="382"/>
      <c r="K63" s="382"/>
    </row>
    <row r="64" spans="10:11" s="504" customFormat="1" ht="9">
      <c r="J64" s="382"/>
      <c r="K64" s="382"/>
    </row>
    <row r="65" spans="10:11" s="504" customFormat="1" ht="9">
      <c r="J65" s="382"/>
      <c r="K65" s="382"/>
    </row>
    <row r="66" spans="10:11" s="504" customFormat="1" ht="9">
      <c r="J66" s="382"/>
      <c r="K66" s="382"/>
    </row>
    <row r="67" spans="10:11" s="504" customFormat="1" ht="9">
      <c r="J67" s="382"/>
      <c r="K67" s="382"/>
    </row>
    <row r="68" spans="10:11" s="504" customFormat="1" ht="9">
      <c r="J68" s="382"/>
      <c r="K68" s="382"/>
    </row>
    <row r="69" spans="10:11" s="504" customFormat="1" ht="9">
      <c r="J69" s="382"/>
      <c r="K69" s="382"/>
    </row>
    <row r="70" spans="10:11" s="504" customFormat="1" ht="9">
      <c r="J70" s="382"/>
      <c r="K70" s="382"/>
    </row>
    <row r="71" spans="10:11" s="504" customFormat="1" ht="9">
      <c r="J71" s="382"/>
      <c r="K71" s="382"/>
    </row>
    <row r="72" spans="10:11" s="504" customFormat="1" ht="9">
      <c r="J72" s="382"/>
      <c r="K72" s="382"/>
    </row>
    <row r="73" spans="10:11" s="504" customFormat="1" ht="9">
      <c r="J73" s="382"/>
      <c r="K73" s="382"/>
    </row>
    <row r="74" spans="10:11" s="504" customFormat="1" ht="9">
      <c r="J74" s="382"/>
      <c r="K74" s="382"/>
    </row>
    <row r="75" spans="10:11" s="504" customFormat="1" ht="9">
      <c r="J75" s="382"/>
      <c r="K75" s="382"/>
    </row>
    <row r="76" spans="10:11" s="504" customFormat="1" ht="9">
      <c r="J76" s="382"/>
      <c r="K76" s="382"/>
    </row>
    <row r="77" spans="10:11" s="504" customFormat="1" ht="9">
      <c r="J77" s="382"/>
      <c r="K77" s="382"/>
    </row>
    <row r="78" spans="10:11" s="504" customFormat="1" ht="9">
      <c r="J78" s="382"/>
      <c r="K78" s="382"/>
    </row>
    <row r="79" spans="10:11" s="504" customFormat="1" ht="9">
      <c r="J79" s="382"/>
      <c r="K79" s="382"/>
    </row>
    <row r="80" spans="10:11" s="504" customFormat="1" ht="9">
      <c r="J80" s="382"/>
      <c r="K80" s="382"/>
    </row>
    <row r="81" spans="10:11" s="504" customFormat="1" ht="9">
      <c r="J81" s="382"/>
      <c r="K81" s="382"/>
    </row>
    <row r="82" spans="10:11" s="504" customFormat="1" ht="9">
      <c r="J82" s="382"/>
      <c r="K82" s="382"/>
    </row>
    <row r="83" spans="10:11" s="504" customFormat="1" ht="9">
      <c r="J83" s="382"/>
      <c r="K83" s="382"/>
    </row>
    <row r="84" spans="10:11" s="504" customFormat="1" ht="9">
      <c r="J84" s="382"/>
      <c r="K84" s="382"/>
    </row>
    <row r="85" spans="10:11" s="504" customFormat="1" ht="9">
      <c r="J85" s="382"/>
      <c r="K85" s="382"/>
    </row>
    <row r="86" spans="10:11" s="504" customFormat="1" ht="9">
      <c r="J86" s="382"/>
      <c r="K86" s="382"/>
    </row>
    <row r="87" spans="10:11" s="504" customFormat="1" ht="9">
      <c r="J87" s="382"/>
      <c r="K87" s="382"/>
    </row>
    <row r="88" spans="10:11" s="504" customFormat="1" ht="9">
      <c r="J88" s="382"/>
      <c r="K88" s="382"/>
    </row>
    <row r="89" spans="10:11" s="504" customFormat="1" ht="9">
      <c r="J89" s="382"/>
      <c r="K89" s="382"/>
    </row>
    <row r="90" spans="10:11" s="504" customFormat="1" ht="9">
      <c r="J90" s="382"/>
      <c r="K90" s="382"/>
    </row>
    <row r="91" spans="10:11" s="504" customFormat="1" ht="9">
      <c r="J91" s="382"/>
      <c r="K91" s="382"/>
    </row>
    <row r="92" spans="10:11" s="504" customFormat="1" ht="9">
      <c r="J92" s="382"/>
      <c r="K92" s="382"/>
    </row>
    <row r="93" spans="10:11" s="504" customFormat="1" ht="9">
      <c r="J93" s="382"/>
      <c r="K93" s="382"/>
    </row>
    <row r="94" spans="10:11" s="504" customFormat="1" ht="9">
      <c r="J94" s="382"/>
      <c r="K94" s="382"/>
    </row>
    <row r="95" spans="10:11" s="504" customFormat="1" ht="9">
      <c r="J95" s="382"/>
      <c r="K95" s="382"/>
    </row>
    <row r="96" spans="10:11" s="504" customFormat="1" ht="9">
      <c r="J96" s="382"/>
      <c r="K96" s="382"/>
    </row>
    <row r="97" spans="10:11" s="504" customFormat="1" ht="9">
      <c r="J97" s="382"/>
      <c r="K97" s="382"/>
    </row>
    <row r="98" spans="10:11" s="504" customFormat="1" ht="9">
      <c r="J98" s="382"/>
      <c r="K98" s="382"/>
    </row>
    <row r="99" spans="10:11" s="504" customFormat="1" ht="9">
      <c r="J99" s="382"/>
      <c r="K99" s="382"/>
    </row>
    <row r="100" spans="10:11" s="504" customFormat="1" ht="9">
      <c r="J100" s="382"/>
      <c r="K100" s="382"/>
    </row>
    <row r="101" spans="10:11" s="504" customFormat="1" ht="9">
      <c r="J101" s="382"/>
      <c r="K101" s="382"/>
    </row>
    <row r="102" spans="10:11" s="504" customFormat="1" ht="9">
      <c r="J102" s="382"/>
      <c r="K102" s="382"/>
    </row>
    <row r="103" spans="10:11" s="504" customFormat="1" ht="9">
      <c r="J103" s="382"/>
      <c r="K103" s="382"/>
    </row>
    <row r="104" spans="10:11" s="504" customFormat="1" ht="9">
      <c r="J104" s="382"/>
      <c r="K104" s="382"/>
    </row>
    <row r="105" spans="10:11" s="504" customFormat="1" ht="9">
      <c r="J105" s="382"/>
      <c r="K105" s="382"/>
    </row>
    <row r="106" spans="10:11" s="504" customFormat="1" ht="9">
      <c r="J106" s="382"/>
      <c r="K106" s="382"/>
    </row>
    <row r="107" spans="10:11" s="504" customFormat="1" ht="9">
      <c r="J107" s="382"/>
      <c r="K107" s="382"/>
    </row>
    <row r="108" spans="10:11" s="504" customFormat="1" ht="9">
      <c r="J108" s="382"/>
      <c r="K108" s="382"/>
    </row>
    <row r="109" spans="10:11" s="504" customFormat="1" ht="9">
      <c r="J109" s="382"/>
      <c r="K109" s="382"/>
    </row>
    <row r="110" spans="10:11" s="504" customFormat="1" ht="9">
      <c r="J110" s="382"/>
      <c r="K110" s="382"/>
    </row>
    <row r="111" spans="10:11" s="504" customFormat="1" ht="9">
      <c r="J111" s="382"/>
      <c r="K111" s="382"/>
    </row>
    <row r="112" spans="10:11" s="504" customFormat="1" ht="9">
      <c r="J112" s="382"/>
      <c r="K112" s="382"/>
    </row>
    <row r="113" spans="10:11" s="504" customFormat="1" ht="9">
      <c r="J113" s="382"/>
      <c r="K113" s="382"/>
    </row>
    <row r="114" spans="10:11" s="504" customFormat="1" ht="9">
      <c r="J114" s="382"/>
      <c r="K114" s="382"/>
    </row>
    <row r="115" spans="10:11" s="504" customFormat="1" ht="9">
      <c r="J115" s="382"/>
      <c r="K115" s="382"/>
    </row>
    <row r="116" spans="10:11" s="504" customFormat="1" ht="9">
      <c r="J116" s="382"/>
      <c r="K116" s="382"/>
    </row>
    <row r="117" spans="10:11" s="504" customFormat="1" ht="9">
      <c r="J117" s="382"/>
      <c r="K117" s="382"/>
    </row>
    <row r="118" spans="10:11" s="504" customFormat="1" ht="9">
      <c r="J118" s="382"/>
      <c r="K118" s="382"/>
    </row>
    <row r="119" spans="10:11" s="504" customFormat="1" ht="9">
      <c r="J119" s="382"/>
      <c r="K119" s="382"/>
    </row>
    <row r="120" spans="10:11" s="504" customFormat="1" ht="9">
      <c r="J120" s="382"/>
      <c r="K120" s="382"/>
    </row>
    <row r="121" spans="10:11" s="504" customFormat="1" ht="9">
      <c r="J121" s="382"/>
      <c r="K121" s="382"/>
    </row>
    <row r="122" spans="10:11" s="504" customFormat="1" ht="9">
      <c r="J122" s="382"/>
      <c r="K122" s="382"/>
    </row>
    <row r="123" spans="10:11" s="504" customFormat="1" ht="9">
      <c r="J123" s="382"/>
      <c r="K123" s="382"/>
    </row>
    <row r="124" spans="10:11" s="504" customFormat="1" ht="9">
      <c r="J124" s="382"/>
      <c r="K124" s="382"/>
    </row>
    <row r="125" spans="10:11" s="504" customFormat="1" ht="9">
      <c r="J125" s="382"/>
      <c r="K125" s="382"/>
    </row>
    <row r="126" spans="10:11" s="504" customFormat="1" ht="9">
      <c r="J126" s="382"/>
      <c r="K126" s="382"/>
    </row>
    <row r="127" spans="10:11" s="504" customFormat="1" ht="9">
      <c r="J127" s="382"/>
      <c r="K127" s="382"/>
    </row>
    <row r="128" spans="10:11" s="504" customFormat="1" ht="9">
      <c r="J128" s="382"/>
      <c r="K128" s="382"/>
    </row>
    <row r="129" spans="10:11" s="504" customFormat="1" ht="9">
      <c r="J129" s="382"/>
      <c r="K129" s="382"/>
    </row>
    <row r="130" spans="10:11" s="504" customFormat="1" ht="9">
      <c r="J130" s="382"/>
      <c r="K130" s="382"/>
    </row>
    <row r="131" spans="10:11" s="504" customFormat="1" ht="9">
      <c r="J131" s="382"/>
      <c r="K131" s="382"/>
    </row>
    <row r="132" spans="10:11" s="504" customFormat="1" ht="9">
      <c r="J132" s="382"/>
      <c r="K132" s="382"/>
    </row>
    <row r="133" spans="10:11" s="504" customFormat="1" ht="9">
      <c r="J133" s="382"/>
      <c r="K133" s="382"/>
    </row>
    <row r="134" spans="10:11" s="504" customFormat="1" ht="9">
      <c r="J134" s="382"/>
      <c r="K134" s="382"/>
    </row>
    <row r="135" spans="10:11" s="504" customFormat="1" ht="9">
      <c r="J135" s="382"/>
      <c r="K135" s="382"/>
    </row>
    <row r="136" spans="10:11" s="504" customFormat="1" ht="9">
      <c r="J136" s="382"/>
      <c r="K136" s="382"/>
    </row>
    <row r="137" spans="10:11" s="504" customFormat="1" ht="9">
      <c r="J137" s="382"/>
      <c r="K137" s="382"/>
    </row>
    <row r="138" spans="10:11" s="504" customFormat="1" ht="9">
      <c r="J138" s="382"/>
      <c r="K138" s="382"/>
    </row>
    <row r="139" spans="10:11" s="504" customFormat="1" ht="9">
      <c r="J139" s="382"/>
      <c r="K139" s="382"/>
    </row>
    <row r="140" spans="10:11" s="504" customFormat="1" ht="9">
      <c r="J140" s="382"/>
      <c r="K140" s="382"/>
    </row>
    <row r="141" spans="10:11" s="504" customFormat="1" ht="9">
      <c r="J141" s="382"/>
      <c r="K141" s="382"/>
    </row>
    <row r="142" spans="10:11" s="504" customFormat="1" ht="9">
      <c r="J142" s="382"/>
      <c r="K142" s="382"/>
    </row>
    <row r="143" spans="10:11" s="504" customFormat="1" ht="9">
      <c r="J143" s="382"/>
      <c r="K143" s="382"/>
    </row>
    <row r="144" spans="10:11" s="504" customFormat="1" ht="9">
      <c r="J144" s="382"/>
      <c r="K144" s="382"/>
    </row>
    <row r="145" spans="10:11" s="504" customFormat="1" ht="9">
      <c r="J145" s="382"/>
      <c r="K145" s="382"/>
    </row>
    <row r="146" spans="10:11" s="504" customFormat="1" ht="9">
      <c r="J146" s="382"/>
      <c r="K146" s="382"/>
    </row>
    <row r="147" spans="10:11" s="504" customFormat="1" ht="9">
      <c r="J147" s="382"/>
      <c r="K147" s="382"/>
    </row>
    <row r="148" spans="10:11" s="504" customFormat="1" ht="9">
      <c r="J148" s="382"/>
      <c r="K148" s="382"/>
    </row>
    <row r="149" spans="10:11" s="504" customFormat="1" ht="9">
      <c r="J149" s="382"/>
      <c r="K149" s="382"/>
    </row>
    <row r="150" spans="10:11" s="504" customFormat="1" ht="9">
      <c r="J150" s="382"/>
      <c r="K150" s="382"/>
    </row>
    <row r="151" spans="10:11" s="504" customFormat="1" ht="9">
      <c r="J151" s="382"/>
      <c r="K151" s="382"/>
    </row>
    <row r="152" spans="10:11" s="504" customFormat="1" ht="9">
      <c r="J152" s="382"/>
      <c r="K152" s="382"/>
    </row>
    <row r="153" spans="10:11" s="504" customFormat="1" ht="9">
      <c r="J153" s="382"/>
      <c r="K153" s="382"/>
    </row>
    <row r="154" spans="10:11" s="504" customFormat="1" ht="9">
      <c r="J154" s="382"/>
      <c r="K154" s="382"/>
    </row>
    <row r="155" spans="10:11" s="504" customFormat="1" ht="9">
      <c r="J155" s="382"/>
      <c r="K155" s="382"/>
    </row>
    <row r="156" spans="10:11" s="504" customFormat="1" ht="9">
      <c r="J156" s="382"/>
      <c r="K156" s="382"/>
    </row>
    <row r="157" spans="10:11" s="504" customFormat="1" ht="9">
      <c r="J157" s="382"/>
      <c r="K157" s="382"/>
    </row>
    <row r="158" spans="10:11" s="504" customFormat="1" ht="9">
      <c r="J158" s="382"/>
      <c r="K158" s="382"/>
    </row>
    <row r="159" spans="10:11" s="504" customFormat="1" ht="9">
      <c r="J159" s="382"/>
      <c r="K159" s="382"/>
    </row>
    <row r="160" spans="10:11" s="504" customFormat="1" ht="9">
      <c r="J160" s="382"/>
      <c r="K160" s="382"/>
    </row>
    <row r="161" spans="10:11" s="504" customFormat="1" ht="9">
      <c r="J161" s="382"/>
      <c r="K161" s="382"/>
    </row>
    <row r="162" spans="10:11" s="504" customFormat="1" ht="9">
      <c r="J162" s="382"/>
      <c r="K162" s="382"/>
    </row>
    <row r="163" spans="10:11" s="504" customFormat="1" ht="9">
      <c r="J163" s="382"/>
      <c r="K163" s="382"/>
    </row>
    <row r="164" spans="10:11" s="504" customFormat="1" ht="9">
      <c r="J164" s="382"/>
      <c r="K164" s="382"/>
    </row>
    <row r="165" spans="10:11" s="504" customFormat="1" ht="9">
      <c r="J165" s="382"/>
      <c r="K165" s="382"/>
    </row>
    <row r="166" spans="10:11" s="504" customFormat="1" ht="9">
      <c r="J166" s="382"/>
      <c r="K166" s="382"/>
    </row>
    <row r="167" spans="10:11" s="504" customFormat="1" ht="9">
      <c r="J167" s="382"/>
      <c r="K167" s="382"/>
    </row>
    <row r="168" spans="10:11" s="504" customFormat="1" ht="9">
      <c r="J168" s="382"/>
      <c r="K168" s="382"/>
    </row>
    <row r="169" spans="10:11" s="504" customFormat="1" ht="9">
      <c r="J169" s="382"/>
      <c r="K169" s="382"/>
    </row>
    <row r="170" spans="10:11" s="504" customFormat="1" ht="9">
      <c r="J170" s="382"/>
      <c r="K170" s="382"/>
    </row>
    <row r="171" spans="10:11" s="504" customFormat="1" ht="9">
      <c r="J171" s="382"/>
      <c r="K171" s="382"/>
    </row>
    <row r="172" spans="10:11" s="504" customFormat="1" ht="9">
      <c r="J172" s="382"/>
      <c r="K172" s="382"/>
    </row>
    <row r="173" spans="10:11" s="504" customFormat="1" ht="9">
      <c r="J173" s="382"/>
      <c r="K173" s="382"/>
    </row>
    <row r="174" spans="10:11" s="504" customFormat="1" ht="9">
      <c r="J174" s="382"/>
      <c r="K174" s="382"/>
    </row>
    <row r="175" spans="10:11" s="504" customFormat="1" ht="9">
      <c r="J175" s="382"/>
      <c r="K175" s="382"/>
    </row>
    <row r="176" spans="10:11" s="504" customFormat="1" ht="9">
      <c r="J176" s="382"/>
      <c r="K176" s="382"/>
    </row>
    <row r="177" spans="10:11" s="504" customFormat="1" ht="9">
      <c r="J177" s="382"/>
      <c r="K177" s="382"/>
    </row>
    <row r="178" spans="10:11" s="504" customFormat="1" ht="9">
      <c r="J178" s="382"/>
      <c r="K178" s="382"/>
    </row>
    <row r="179" spans="10:11" s="504" customFormat="1" ht="9">
      <c r="J179" s="382"/>
      <c r="K179" s="382"/>
    </row>
    <row r="180" spans="10:11" s="504" customFormat="1" ht="9">
      <c r="J180" s="382"/>
      <c r="K180" s="382"/>
    </row>
    <row r="181" spans="10:11" s="504" customFormat="1" ht="9">
      <c r="J181" s="382"/>
      <c r="K181" s="382"/>
    </row>
    <row r="182" spans="10:11" s="504" customFormat="1" ht="9">
      <c r="J182" s="382"/>
      <c r="K182" s="382"/>
    </row>
    <row r="183" spans="10:11" s="504" customFormat="1" ht="9">
      <c r="J183" s="382"/>
      <c r="K183" s="382"/>
    </row>
    <row r="184" spans="10:11" s="504" customFormat="1" ht="9">
      <c r="J184" s="382"/>
      <c r="K184" s="382"/>
    </row>
    <row r="185" spans="10:11" s="504" customFormat="1" ht="9">
      <c r="J185" s="382"/>
      <c r="K185" s="382"/>
    </row>
    <row r="186" spans="10:11" s="504" customFormat="1" ht="9">
      <c r="J186" s="382"/>
      <c r="K186" s="382"/>
    </row>
    <row r="187" spans="10:11" s="504" customFormat="1" ht="9">
      <c r="J187" s="382"/>
      <c r="K187" s="382"/>
    </row>
    <row r="188" spans="10:11" s="504" customFormat="1" ht="9">
      <c r="J188" s="382"/>
      <c r="K188" s="382"/>
    </row>
    <row r="189" spans="10:11" s="504" customFormat="1" ht="9">
      <c r="J189" s="382"/>
      <c r="K189" s="382"/>
    </row>
    <row r="190" spans="10:11" s="504" customFormat="1" ht="9">
      <c r="J190" s="382"/>
      <c r="K190" s="382"/>
    </row>
    <row r="191" spans="10:11" s="504" customFormat="1" ht="9">
      <c r="J191" s="382"/>
      <c r="K191" s="382"/>
    </row>
    <row r="192" spans="10:11" s="504" customFormat="1" ht="9">
      <c r="J192" s="382"/>
      <c r="K192" s="382"/>
    </row>
    <row r="193" spans="10:11" s="504" customFormat="1" ht="9">
      <c r="J193" s="382"/>
      <c r="K193" s="382"/>
    </row>
    <row r="194" spans="10:11" s="504" customFormat="1" ht="9">
      <c r="J194" s="382"/>
      <c r="K194" s="382"/>
    </row>
    <row r="195" spans="10:11" s="504" customFormat="1" ht="9">
      <c r="J195" s="382"/>
      <c r="K195" s="382"/>
    </row>
    <row r="196" spans="10:11" s="504" customFormat="1" ht="9">
      <c r="J196" s="382"/>
      <c r="K196" s="382"/>
    </row>
    <row r="197" spans="10:11" s="504" customFormat="1" ht="9">
      <c r="J197" s="382"/>
      <c r="K197" s="382"/>
    </row>
    <row r="198" spans="10:11" s="504" customFormat="1" ht="9">
      <c r="J198" s="382"/>
      <c r="K198" s="382"/>
    </row>
    <row r="199" spans="10:11" s="504" customFormat="1" ht="9">
      <c r="J199" s="382"/>
      <c r="K199" s="382"/>
    </row>
    <row r="200" spans="10:11" s="504" customFormat="1" ht="9">
      <c r="J200" s="382"/>
      <c r="K200" s="382"/>
    </row>
    <row r="201" spans="10:11" s="504" customFormat="1" ht="9">
      <c r="J201" s="382"/>
      <c r="K201" s="382"/>
    </row>
    <row r="202" spans="10:11" s="504" customFormat="1" ht="9">
      <c r="J202" s="382"/>
      <c r="K202" s="382"/>
    </row>
    <row r="203" spans="10:11" s="504" customFormat="1" ht="9">
      <c r="J203" s="382"/>
      <c r="K203" s="382"/>
    </row>
    <row r="204" spans="10:11" s="504" customFormat="1" ht="9">
      <c r="J204" s="382"/>
      <c r="K204" s="382"/>
    </row>
    <row r="205" spans="10:11" s="504" customFormat="1" ht="9">
      <c r="J205" s="382"/>
      <c r="K205" s="382"/>
    </row>
    <row r="206" spans="10:11" s="504" customFormat="1" ht="9">
      <c r="J206" s="382"/>
      <c r="K206" s="382"/>
    </row>
    <row r="207" spans="10:11" s="504" customFormat="1" ht="9">
      <c r="J207" s="382"/>
      <c r="K207" s="382"/>
    </row>
    <row r="208" spans="10:11" s="504" customFormat="1" ht="9">
      <c r="J208" s="382"/>
      <c r="K208" s="382"/>
    </row>
    <row r="209" spans="10:11" s="504" customFormat="1" ht="9">
      <c r="J209" s="382"/>
      <c r="K209" s="382"/>
    </row>
    <row r="210" spans="10:11" s="504" customFormat="1" ht="9">
      <c r="J210" s="382"/>
      <c r="K210" s="382"/>
    </row>
    <row r="211" spans="10:11" s="504" customFormat="1" ht="9">
      <c r="J211" s="382"/>
      <c r="K211" s="382"/>
    </row>
    <row r="212" spans="10:11" s="504" customFormat="1" ht="9">
      <c r="J212" s="382"/>
      <c r="K212" s="382"/>
    </row>
    <row r="213" spans="10:11" s="504" customFormat="1" ht="9">
      <c r="J213" s="382"/>
      <c r="K213" s="382"/>
    </row>
    <row r="214" spans="10:11" s="504" customFormat="1" ht="9">
      <c r="J214" s="382"/>
      <c r="K214" s="382"/>
    </row>
    <row r="215" spans="10:11" s="504" customFormat="1" ht="9">
      <c r="J215" s="382"/>
      <c r="K215" s="382"/>
    </row>
    <row r="216" spans="10:11" s="504" customFormat="1" ht="9">
      <c r="J216" s="382"/>
      <c r="K216" s="382"/>
    </row>
    <row r="217" spans="10:11" s="504" customFormat="1" ht="9">
      <c r="J217" s="382"/>
      <c r="K217" s="382"/>
    </row>
    <row r="218" spans="10:11" s="504" customFormat="1" ht="9">
      <c r="J218" s="382"/>
      <c r="K218" s="382"/>
    </row>
    <row r="219" spans="10:11" s="504" customFormat="1" ht="9">
      <c r="J219" s="382"/>
      <c r="K219" s="382"/>
    </row>
    <row r="220" spans="10:11" s="504" customFormat="1" ht="9">
      <c r="J220" s="382"/>
      <c r="K220" s="382"/>
    </row>
    <row r="221" spans="10:11" s="504" customFormat="1" ht="9">
      <c r="J221" s="382"/>
      <c r="K221" s="382"/>
    </row>
    <row r="222" spans="10:11" s="504" customFormat="1" ht="9">
      <c r="J222" s="382"/>
      <c r="K222" s="382"/>
    </row>
    <row r="223" spans="10:11" s="504" customFormat="1" ht="9">
      <c r="J223" s="382"/>
      <c r="K223" s="382"/>
    </row>
    <row r="224" spans="10:11" s="504" customFormat="1" ht="9">
      <c r="J224" s="382"/>
      <c r="K224" s="382"/>
    </row>
    <row r="225" spans="10:11" s="504" customFormat="1" ht="9">
      <c r="J225" s="382"/>
      <c r="K225" s="382"/>
    </row>
    <row r="226" spans="10:11" s="504" customFormat="1" ht="9">
      <c r="J226" s="382"/>
      <c r="K226" s="382"/>
    </row>
    <row r="227" spans="10:11" s="504" customFormat="1" ht="9">
      <c r="J227" s="382"/>
      <c r="K227" s="382"/>
    </row>
    <row r="228" spans="10:11" s="504" customFormat="1" ht="9">
      <c r="J228" s="382"/>
      <c r="K228" s="382"/>
    </row>
    <row r="229" spans="10:11" s="504" customFormat="1" ht="9">
      <c r="J229" s="382"/>
      <c r="K229" s="382"/>
    </row>
    <row r="230" spans="10:11" s="504" customFormat="1" ht="9">
      <c r="J230" s="382"/>
      <c r="K230" s="382"/>
    </row>
    <row r="231" spans="10:11" s="504" customFormat="1" ht="9">
      <c r="J231" s="382"/>
      <c r="K231" s="382"/>
    </row>
    <row r="232" spans="10:11" s="504" customFormat="1" ht="9">
      <c r="J232" s="382"/>
      <c r="K232" s="382"/>
    </row>
    <row r="233" spans="10:11" s="504" customFormat="1" ht="9">
      <c r="J233" s="382"/>
      <c r="K233" s="382"/>
    </row>
    <row r="234" spans="10:11" s="504" customFormat="1" ht="9">
      <c r="J234" s="382"/>
      <c r="K234" s="382"/>
    </row>
    <row r="235" spans="10:11" s="504" customFormat="1" ht="9">
      <c r="J235" s="382"/>
      <c r="K235" s="382"/>
    </row>
    <row r="236" spans="10:11" s="504" customFormat="1" ht="9">
      <c r="J236" s="382"/>
      <c r="K236" s="382"/>
    </row>
    <row r="237" spans="10:11" s="504" customFormat="1" ht="9">
      <c r="J237" s="382"/>
      <c r="K237" s="382"/>
    </row>
    <row r="238" spans="10:11" s="504" customFormat="1" ht="9">
      <c r="J238" s="382"/>
      <c r="K238" s="382"/>
    </row>
    <row r="239" spans="10:11" s="504" customFormat="1" ht="9">
      <c r="J239" s="382"/>
      <c r="K239" s="382"/>
    </row>
    <row r="240" spans="10:11" s="504" customFormat="1" ht="9">
      <c r="J240" s="382"/>
      <c r="K240" s="382"/>
    </row>
    <row r="241" spans="10:11" s="504" customFormat="1" ht="9">
      <c r="J241" s="382"/>
      <c r="K241" s="382"/>
    </row>
    <row r="242" spans="10:11" s="504" customFormat="1" ht="9">
      <c r="J242" s="382"/>
      <c r="K242" s="382"/>
    </row>
    <row r="243" spans="10:11" s="504" customFormat="1" ht="9">
      <c r="J243" s="382"/>
      <c r="K243" s="382"/>
    </row>
    <row r="244" spans="10:11" s="504" customFormat="1" ht="9">
      <c r="J244" s="382"/>
      <c r="K244" s="382"/>
    </row>
    <row r="245" spans="10:11" s="504" customFormat="1" ht="9">
      <c r="J245" s="382"/>
      <c r="K245" s="382"/>
    </row>
    <row r="246" spans="10:11" s="504" customFormat="1" ht="9">
      <c r="J246" s="382"/>
      <c r="K246" s="382"/>
    </row>
    <row r="247" spans="10:11" s="504" customFormat="1" ht="9">
      <c r="J247" s="382"/>
      <c r="K247" s="382"/>
    </row>
    <row r="248" spans="10:11" s="504" customFormat="1" ht="9">
      <c r="J248" s="382"/>
      <c r="K248" s="382"/>
    </row>
    <row r="249" spans="10:11" s="504" customFormat="1" ht="9">
      <c r="J249" s="382"/>
      <c r="K249" s="382"/>
    </row>
    <row r="250" spans="10:11" s="504" customFormat="1" ht="9">
      <c r="J250" s="382"/>
      <c r="K250" s="382"/>
    </row>
    <row r="251" spans="10:11" s="504" customFormat="1" ht="9">
      <c r="J251" s="382"/>
      <c r="K251" s="382"/>
    </row>
    <row r="252" spans="10:11" s="504" customFormat="1" ht="9">
      <c r="J252" s="382"/>
      <c r="K252" s="382"/>
    </row>
    <row r="253" spans="10:11" s="504" customFormat="1" ht="9">
      <c r="J253" s="382"/>
      <c r="K253" s="382"/>
    </row>
    <row r="254" spans="10:11" s="504" customFormat="1" ht="9">
      <c r="J254" s="382"/>
      <c r="K254" s="382"/>
    </row>
    <row r="255" spans="10:11" s="504" customFormat="1" ht="9">
      <c r="J255" s="382"/>
      <c r="K255" s="382"/>
    </row>
    <row r="256" spans="10:11" s="504" customFormat="1" ht="9">
      <c r="J256" s="382"/>
      <c r="K256" s="382"/>
    </row>
    <row r="257" spans="10:11" s="504" customFormat="1" ht="9">
      <c r="J257" s="382"/>
      <c r="K257" s="382"/>
    </row>
    <row r="258" spans="10:11" s="504" customFormat="1" ht="9">
      <c r="J258" s="382"/>
      <c r="K258" s="382"/>
    </row>
    <row r="259" spans="10:11" s="504" customFormat="1" ht="9">
      <c r="J259" s="382"/>
      <c r="K259" s="382"/>
    </row>
    <row r="260" spans="10:11" s="504" customFormat="1" ht="9">
      <c r="J260" s="382"/>
      <c r="K260" s="382"/>
    </row>
    <row r="261" spans="10:11" s="504" customFormat="1" ht="9">
      <c r="J261" s="382"/>
      <c r="K261" s="382"/>
    </row>
    <row r="262" spans="10:11" s="504" customFormat="1" ht="9">
      <c r="J262" s="382"/>
      <c r="K262" s="382"/>
    </row>
    <row r="263" spans="10:11" s="504" customFormat="1" ht="9">
      <c r="J263" s="382"/>
      <c r="K263" s="382"/>
    </row>
    <row r="264" spans="10:11" s="504" customFormat="1" ht="9">
      <c r="J264" s="382"/>
      <c r="K264" s="382"/>
    </row>
    <row r="265" spans="10:11" s="504" customFormat="1" ht="9">
      <c r="J265" s="382"/>
      <c r="K265" s="382"/>
    </row>
    <row r="266" spans="10:11" s="504" customFormat="1" ht="9">
      <c r="J266" s="382"/>
      <c r="K266" s="382"/>
    </row>
    <row r="267" spans="10:11" s="504" customFormat="1" ht="9">
      <c r="J267" s="382"/>
      <c r="K267" s="382"/>
    </row>
    <row r="268" spans="10:11" s="504" customFormat="1" ht="9">
      <c r="J268" s="382"/>
      <c r="K268" s="382"/>
    </row>
    <row r="269" spans="10:11" s="504" customFormat="1" ht="9">
      <c r="J269" s="382"/>
      <c r="K269" s="382"/>
    </row>
    <row r="270" spans="10:11" s="504" customFormat="1" ht="9">
      <c r="J270" s="382"/>
      <c r="K270" s="382"/>
    </row>
    <row r="271" spans="10:11" s="504" customFormat="1" ht="9">
      <c r="J271" s="382"/>
      <c r="K271" s="382"/>
    </row>
    <row r="272" spans="10:11" s="504" customFormat="1" ht="9">
      <c r="J272" s="382"/>
      <c r="K272" s="382"/>
    </row>
    <row r="273" spans="10:11" s="504" customFormat="1" ht="9">
      <c r="J273" s="382"/>
      <c r="K273" s="382"/>
    </row>
    <row r="274" spans="10:11" s="504" customFormat="1" ht="9">
      <c r="J274" s="382"/>
      <c r="K274" s="382"/>
    </row>
    <row r="275" spans="10:11" s="504" customFormat="1" ht="9">
      <c r="J275" s="382"/>
      <c r="K275" s="382"/>
    </row>
    <row r="276" spans="10:11" s="504" customFormat="1" ht="9">
      <c r="J276" s="382"/>
      <c r="K276" s="382"/>
    </row>
    <row r="277" spans="10:11" s="504" customFormat="1" ht="9">
      <c r="J277" s="382"/>
      <c r="K277" s="382"/>
    </row>
    <row r="278" spans="10:11" s="504" customFormat="1" ht="9">
      <c r="J278" s="382"/>
      <c r="K278" s="382"/>
    </row>
    <row r="279" spans="10:11" s="504" customFormat="1" ht="9">
      <c r="J279" s="382"/>
      <c r="K279" s="382"/>
    </row>
    <row r="280" spans="10:11" s="504" customFormat="1" ht="9">
      <c r="J280" s="382"/>
      <c r="K280" s="382"/>
    </row>
    <row r="281" spans="10:11" s="504" customFormat="1" ht="9">
      <c r="J281" s="382"/>
      <c r="K281" s="382"/>
    </row>
    <row r="282" spans="10:11" s="504" customFormat="1" ht="9">
      <c r="J282" s="382"/>
      <c r="K282" s="382"/>
    </row>
    <row r="283" spans="10:11" s="504" customFormat="1" ht="9">
      <c r="J283" s="382"/>
      <c r="K283" s="382"/>
    </row>
    <row r="284" spans="10:11" s="504" customFormat="1" ht="9">
      <c r="J284" s="382"/>
      <c r="K284" s="382"/>
    </row>
    <row r="285" spans="10:11" s="504" customFormat="1" ht="9">
      <c r="J285" s="382"/>
      <c r="K285" s="382"/>
    </row>
    <row r="286" spans="10:11" s="504" customFormat="1" ht="9">
      <c r="J286" s="382"/>
      <c r="K286" s="382"/>
    </row>
    <row r="287" spans="10:11" s="504" customFormat="1" ht="9">
      <c r="J287" s="382"/>
      <c r="K287" s="382"/>
    </row>
    <row r="288" spans="10:11" s="504" customFormat="1" ht="9">
      <c r="J288" s="382"/>
      <c r="K288" s="382"/>
    </row>
    <row r="289" spans="10:11" s="504" customFormat="1" ht="9">
      <c r="J289" s="382"/>
      <c r="K289" s="382"/>
    </row>
    <row r="290" spans="10:11" s="504" customFormat="1" ht="9">
      <c r="J290" s="382"/>
      <c r="K290" s="382"/>
    </row>
    <row r="291" spans="10:11" s="504" customFormat="1" ht="9">
      <c r="J291" s="382"/>
      <c r="K291" s="382"/>
    </row>
    <row r="292" spans="10:11" s="504" customFormat="1" ht="9">
      <c r="J292" s="382"/>
      <c r="K292" s="382"/>
    </row>
    <row r="293" spans="10:11" s="504" customFormat="1" ht="9">
      <c r="J293" s="382"/>
      <c r="K293" s="382"/>
    </row>
    <row r="294" spans="10:11" s="504" customFormat="1" ht="9">
      <c r="J294" s="382"/>
      <c r="K294" s="382"/>
    </row>
    <row r="295" spans="10:11" s="504" customFormat="1" ht="9">
      <c r="J295" s="382"/>
      <c r="K295" s="382"/>
    </row>
    <row r="296" spans="10:11" s="504" customFormat="1" ht="9">
      <c r="J296" s="382"/>
      <c r="K296" s="382"/>
    </row>
    <row r="297" spans="10:11" s="504" customFormat="1" ht="9">
      <c r="J297" s="382"/>
      <c r="K297" s="382"/>
    </row>
    <row r="298" spans="10:11" s="504" customFormat="1" ht="9">
      <c r="J298" s="382"/>
      <c r="K298" s="382"/>
    </row>
    <row r="299" spans="10:11" s="504" customFormat="1" ht="9">
      <c r="J299" s="382"/>
      <c r="K299" s="382"/>
    </row>
    <row r="300" spans="10:11" s="504" customFormat="1" ht="9">
      <c r="J300" s="382"/>
      <c r="K300" s="382"/>
    </row>
    <row r="301" spans="10:11" s="504" customFormat="1" ht="9">
      <c r="J301" s="382"/>
      <c r="K301" s="382"/>
    </row>
    <row r="302" spans="10:11" s="504" customFormat="1" ht="9">
      <c r="J302" s="382"/>
      <c r="K302" s="382"/>
    </row>
    <row r="303" spans="10:11" s="504" customFormat="1" ht="9">
      <c r="J303" s="382"/>
      <c r="K303" s="382"/>
    </row>
    <row r="304" spans="10:11" s="504" customFormat="1" ht="9">
      <c r="J304" s="382"/>
      <c r="K304" s="382"/>
    </row>
    <row r="305" spans="10:11" s="504" customFormat="1" ht="9">
      <c r="J305" s="382"/>
      <c r="K305" s="382"/>
    </row>
    <row r="306" spans="10:11" s="504" customFormat="1" ht="9">
      <c r="J306" s="382"/>
      <c r="K306" s="382"/>
    </row>
    <row r="307" spans="10:11" s="504" customFormat="1" ht="9">
      <c r="J307" s="382"/>
      <c r="K307" s="382"/>
    </row>
    <row r="308" spans="10:11" s="504" customFormat="1" ht="9">
      <c r="J308" s="382"/>
      <c r="K308" s="382"/>
    </row>
    <row r="309" spans="10:11" s="504" customFormat="1" ht="9">
      <c r="J309" s="382"/>
      <c r="K309" s="382"/>
    </row>
    <row r="310" spans="10:11" s="504" customFormat="1" ht="9">
      <c r="J310" s="382"/>
      <c r="K310" s="382"/>
    </row>
    <row r="311" spans="10:11" s="504" customFormat="1" ht="9">
      <c r="J311" s="382"/>
      <c r="K311" s="382"/>
    </row>
    <row r="312" spans="10:11" s="504" customFormat="1" ht="9">
      <c r="J312" s="382"/>
      <c r="K312" s="382"/>
    </row>
    <row r="313" spans="10:11" s="504" customFormat="1" ht="9">
      <c r="J313" s="382"/>
      <c r="K313" s="382"/>
    </row>
    <row r="314" spans="10:11" s="504" customFormat="1" ht="9">
      <c r="J314" s="382"/>
      <c r="K314" s="382"/>
    </row>
    <row r="315" spans="10:11" s="504" customFormat="1" ht="9">
      <c r="J315" s="382"/>
      <c r="K315" s="382"/>
    </row>
    <row r="316" spans="10:11" s="504" customFormat="1" ht="9">
      <c r="J316" s="382"/>
      <c r="K316" s="382"/>
    </row>
    <row r="317" spans="10:11" s="504" customFormat="1" ht="9">
      <c r="J317" s="382"/>
      <c r="K317" s="382"/>
    </row>
    <row r="318" spans="10:11" s="504" customFormat="1" ht="9">
      <c r="J318" s="382"/>
      <c r="K318" s="382"/>
    </row>
    <row r="319" spans="10:11" s="504" customFormat="1" ht="9">
      <c r="J319" s="382"/>
      <c r="K319" s="382"/>
    </row>
    <row r="320" spans="10:11" s="504" customFormat="1" ht="9">
      <c r="J320" s="382"/>
      <c r="K320" s="382"/>
    </row>
    <row r="321" spans="10:11" s="504" customFormat="1" ht="9">
      <c r="J321" s="382"/>
      <c r="K321" s="382"/>
    </row>
    <row r="322" spans="10:11" s="504" customFormat="1" ht="9">
      <c r="J322" s="382"/>
      <c r="K322" s="382"/>
    </row>
    <row r="323" spans="10:11" s="504" customFormat="1" ht="9">
      <c r="J323" s="382"/>
      <c r="K323" s="382"/>
    </row>
    <row r="324" spans="10:11" s="504" customFormat="1" ht="9">
      <c r="J324" s="382"/>
      <c r="K324" s="382"/>
    </row>
    <row r="325" spans="10:11" s="504" customFormat="1" ht="9">
      <c r="J325" s="382"/>
      <c r="K325" s="382"/>
    </row>
    <row r="326" spans="10:11" s="504" customFormat="1" ht="9">
      <c r="J326" s="382"/>
      <c r="K326" s="382"/>
    </row>
    <row r="327" spans="10:11" s="504" customFormat="1" ht="9">
      <c r="J327" s="382"/>
      <c r="K327" s="382"/>
    </row>
    <row r="328" spans="10:11" s="504" customFormat="1" ht="9">
      <c r="J328" s="382"/>
      <c r="K328" s="382"/>
    </row>
    <row r="329" spans="10:11" s="504" customFormat="1" ht="9">
      <c r="J329" s="382"/>
      <c r="K329" s="382"/>
    </row>
    <row r="330" spans="10:11" s="504" customFormat="1" ht="9">
      <c r="J330" s="382"/>
      <c r="K330" s="382"/>
    </row>
    <row r="331" spans="10:11" s="504" customFormat="1" ht="9">
      <c r="J331" s="382"/>
      <c r="K331" s="382"/>
    </row>
    <row r="332" spans="10:11" s="504" customFormat="1" ht="9">
      <c r="J332" s="382"/>
      <c r="K332" s="382"/>
    </row>
    <row r="333" spans="10:11" s="504" customFormat="1" ht="9">
      <c r="J333" s="382"/>
      <c r="K333" s="382"/>
    </row>
    <row r="334" spans="10:11" s="504" customFormat="1" ht="9">
      <c r="J334" s="382"/>
      <c r="K334" s="382"/>
    </row>
    <row r="335" spans="10:11" s="504" customFormat="1" ht="9">
      <c r="J335" s="382"/>
      <c r="K335" s="382"/>
    </row>
    <row r="336" spans="10:11" s="504" customFormat="1" ht="9">
      <c r="J336" s="382"/>
      <c r="K336" s="382"/>
    </row>
    <row r="337" spans="10:11" s="504" customFormat="1" ht="9">
      <c r="J337" s="382"/>
      <c r="K337" s="382"/>
    </row>
    <row r="338" spans="10:11" s="504" customFormat="1" ht="9">
      <c r="J338" s="382"/>
      <c r="K338" s="382"/>
    </row>
    <row r="339" spans="10:11" s="504" customFormat="1" ht="9">
      <c r="J339" s="382"/>
      <c r="K339" s="382"/>
    </row>
    <row r="340" spans="10:11" s="504" customFormat="1" ht="9">
      <c r="J340" s="382"/>
      <c r="K340" s="382"/>
    </row>
    <row r="341" spans="10:11" s="504" customFormat="1" ht="9">
      <c r="J341" s="382"/>
      <c r="K341" s="382"/>
    </row>
    <row r="342" spans="10:11" s="504" customFormat="1" ht="9">
      <c r="J342" s="382"/>
      <c r="K342" s="382"/>
    </row>
    <row r="343" spans="10:11" s="504" customFormat="1" ht="9">
      <c r="J343" s="382"/>
      <c r="K343" s="382"/>
    </row>
    <row r="344" spans="10:11" s="504" customFormat="1" ht="9">
      <c r="J344" s="382"/>
      <c r="K344" s="382"/>
    </row>
    <row r="345" spans="10:11" s="504" customFormat="1" ht="9">
      <c r="J345" s="382"/>
      <c r="K345" s="382"/>
    </row>
    <row r="346" spans="10:11" s="504" customFormat="1" ht="9">
      <c r="J346" s="382"/>
      <c r="K346" s="382"/>
    </row>
    <row r="347" spans="10:11" s="504" customFormat="1" ht="9">
      <c r="J347" s="382"/>
      <c r="K347" s="382"/>
    </row>
    <row r="348" spans="10:11" s="504" customFormat="1" ht="9">
      <c r="J348" s="382"/>
      <c r="K348" s="382"/>
    </row>
    <row r="349" spans="10:11" s="504" customFormat="1" ht="9">
      <c r="J349" s="382"/>
      <c r="K349" s="382"/>
    </row>
    <row r="350" spans="10:11" s="504" customFormat="1" ht="9">
      <c r="J350" s="382"/>
      <c r="K350" s="382"/>
    </row>
    <row r="351" spans="10:11" s="504" customFormat="1" ht="9">
      <c r="J351" s="382"/>
      <c r="K351" s="382"/>
    </row>
    <row r="352" spans="10:11" s="504" customFormat="1" ht="9">
      <c r="J352" s="382"/>
      <c r="K352" s="382"/>
    </row>
    <row r="353" spans="10:11" s="504" customFormat="1" ht="9">
      <c r="J353" s="382"/>
      <c r="K353" s="382"/>
    </row>
    <row r="354" spans="10:11" s="504" customFormat="1" ht="9">
      <c r="J354" s="382"/>
      <c r="K354" s="382"/>
    </row>
    <row r="355" spans="10:11" s="504" customFormat="1" ht="9">
      <c r="J355" s="382"/>
      <c r="K355" s="382"/>
    </row>
    <row r="356" spans="10:11" s="504" customFormat="1" ht="9">
      <c r="J356" s="382"/>
      <c r="K356" s="382"/>
    </row>
    <row r="357" spans="10:11" s="504" customFormat="1" ht="9">
      <c r="J357" s="382"/>
      <c r="K357" s="382"/>
    </row>
    <row r="358" spans="10:11" s="504" customFormat="1" ht="9">
      <c r="J358" s="382"/>
      <c r="K358" s="382"/>
    </row>
    <row r="359" spans="10:11" s="504" customFormat="1" ht="9">
      <c r="J359" s="382"/>
      <c r="K359" s="382"/>
    </row>
    <row r="360" spans="10:11" s="504" customFormat="1" ht="9">
      <c r="J360" s="382"/>
      <c r="K360" s="382"/>
    </row>
    <row r="361" spans="10:11" s="504" customFormat="1" ht="9">
      <c r="J361" s="382"/>
      <c r="K361" s="382"/>
    </row>
    <row r="362" spans="10:11" s="504" customFormat="1" ht="9">
      <c r="J362" s="382"/>
      <c r="K362" s="382"/>
    </row>
    <row r="363" spans="10:11" s="504" customFormat="1" ht="9">
      <c r="J363" s="382"/>
      <c r="K363" s="382"/>
    </row>
    <row r="364" spans="10:11" s="504" customFormat="1" ht="9">
      <c r="J364" s="382"/>
      <c r="K364" s="382"/>
    </row>
    <row r="365" spans="10:11" s="504" customFormat="1" ht="9">
      <c r="J365" s="382"/>
      <c r="K365" s="382"/>
    </row>
    <row r="366" spans="10:11" s="504" customFormat="1" ht="9">
      <c r="J366" s="382"/>
      <c r="K366" s="382"/>
    </row>
    <row r="367" spans="10:11" s="504" customFormat="1" ht="9">
      <c r="J367" s="382"/>
      <c r="K367" s="382"/>
    </row>
    <row r="368" spans="10:11" s="504" customFormat="1" ht="9">
      <c r="J368" s="382"/>
      <c r="K368" s="382"/>
    </row>
    <row r="369" spans="10:11" s="504" customFormat="1" ht="9">
      <c r="J369" s="382"/>
      <c r="K369" s="382"/>
    </row>
    <row r="370" spans="10:11" s="504" customFormat="1" ht="9">
      <c r="J370" s="382"/>
      <c r="K370" s="382"/>
    </row>
    <row r="371" spans="10:11" s="504" customFormat="1" ht="9">
      <c r="J371" s="382"/>
      <c r="K371" s="382"/>
    </row>
    <row r="372" spans="10:11" s="504" customFormat="1" ht="9">
      <c r="J372" s="382"/>
      <c r="K372" s="382"/>
    </row>
    <row r="373" spans="10:11" s="504" customFormat="1" ht="9">
      <c r="J373" s="382"/>
      <c r="K373" s="382"/>
    </row>
    <row r="374" spans="10:11" s="504" customFormat="1" ht="9">
      <c r="J374" s="382"/>
      <c r="K374" s="382"/>
    </row>
    <row r="375" spans="10:11" s="504" customFormat="1" ht="9">
      <c r="J375" s="382"/>
      <c r="K375" s="382"/>
    </row>
    <row r="376" spans="10:11" s="504" customFormat="1" ht="9">
      <c r="J376" s="382"/>
      <c r="K376" s="382"/>
    </row>
    <row r="377" spans="10:11" s="504" customFormat="1" ht="9">
      <c r="J377" s="382"/>
      <c r="K377" s="382"/>
    </row>
    <row r="378" spans="10:11" s="504" customFormat="1" ht="9">
      <c r="J378" s="382"/>
      <c r="K378" s="382"/>
    </row>
    <row r="379" spans="10:11" s="504" customFormat="1" ht="9">
      <c r="J379" s="382"/>
      <c r="K379" s="382"/>
    </row>
    <row r="380" spans="10:11" s="504" customFormat="1" ht="9">
      <c r="J380" s="382"/>
      <c r="K380" s="382"/>
    </row>
    <row r="381" spans="10:11" s="504" customFormat="1" ht="9">
      <c r="J381" s="382"/>
      <c r="K381" s="382"/>
    </row>
    <row r="382" spans="10:11" s="504" customFormat="1" ht="9">
      <c r="J382" s="382"/>
      <c r="K382" s="382"/>
    </row>
    <row r="383" spans="10:11" s="504" customFormat="1" ht="9">
      <c r="J383" s="382"/>
      <c r="K383" s="382"/>
    </row>
    <row r="384" spans="10:11" s="504" customFormat="1" ht="9">
      <c r="J384" s="382"/>
      <c r="K384" s="382"/>
    </row>
    <row r="385" spans="10:11" s="504" customFormat="1" ht="9">
      <c r="J385" s="382"/>
      <c r="K385" s="382"/>
    </row>
    <row r="386" spans="10:11" s="504" customFormat="1" ht="9">
      <c r="J386" s="382"/>
      <c r="K386" s="382"/>
    </row>
    <row r="387" spans="10:11" s="504" customFormat="1" ht="9">
      <c r="J387" s="382"/>
      <c r="K387" s="382"/>
    </row>
    <row r="388" spans="10:11" s="504" customFormat="1" ht="9">
      <c r="J388" s="382"/>
      <c r="K388" s="382"/>
    </row>
    <row r="389" spans="10:11" s="504" customFormat="1" ht="9">
      <c r="J389" s="382"/>
      <c r="K389" s="382"/>
    </row>
    <row r="390" spans="10:11" s="504" customFormat="1" ht="9">
      <c r="J390" s="382"/>
      <c r="K390" s="382"/>
    </row>
    <row r="391" spans="10:11" s="504" customFormat="1" ht="9">
      <c r="J391" s="382"/>
      <c r="K391" s="382"/>
    </row>
    <row r="392" spans="10:11" s="504" customFormat="1" ht="9">
      <c r="J392" s="382"/>
      <c r="K392" s="382"/>
    </row>
    <row r="393" spans="10:11" s="504" customFormat="1" ht="9">
      <c r="J393" s="382"/>
      <c r="K393" s="382"/>
    </row>
    <row r="394" spans="10:11" s="504" customFormat="1" ht="9">
      <c r="J394" s="382"/>
      <c r="K394" s="382"/>
    </row>
    <row r="395" spans="10:11" s="504" customFormat="1" ht="9">
      <c r="J395" s="382"/>
      <c r="K395" s="382"/>
    </row>
    <row r="396" spans="10:11" s="504" customFormat="1" ht="9">
      <c r="J396" s="382"/>
      <c r="K396" s="382"/>
    </row>
    <row r="397" spans="10:11" s="504" customFormat="1" ht="9">
      <c r="J397" s="382"/>
      <c r="K397" s="382"/>
    </row>
    <row r="398" spans="10:11" s="504" customFormat="1" ht="9">
      <c r="J398" s="382"/>
      <c r="K398" s="382"/>
    </row>
    <row r="399" spans="10:11" s="504" customFormat="1" ht="9">
      <c r="J399" s="382"/>
      <c r="K399" s="382"/>
    </row>
    <row r="400" spans="10:11" s="504" customFormat="1" ht="9">
      <c r="J400" s="382"/>
      <c r="K400" s="382"/>
    </row>
    <row r="401" spans="10:11" s="504" customFormat="1" ht="9">
      <c r="J401" s="382"/>
      <c r="K401" s="382"/>
    </row>
    <row r="402" spans="10:11" s="504" customFormat="1" ht="9">
      <c r="J402" s="382"/>
      <c r="K402" s="382"/>
    </row>
    <row r="403" spans="10:11" s="504" customFormat="1" ht="9">
      <c r="J403" s="382"/>
      <c r="K403" s="382"/>
    </row>
    <row r="404" spans="10:11" s="504" customFormat="1" ht="9">
      <c r="J404" s="382"/>
      <c r="K404" s="382"/>
    </row>
    <row r="405" spans="10:11" s="504" customFormat="1" ht="9">
      <c r="J405" s="382"/>
      <c r="K405" s="382"/>
    </row>
    <row r="406" spans="10:11" s="504" customFormat="1" ht="9">
      <c r="J406" s="382"/>
      <c r="K406" s="382"/>
    </row>
    <row r="407" spans="10:11" s="504" customFormat="1" ht="9">
      <c r="J407" s="382"/>
      <c r="K407" s="382"/>
    </row>
    <row r="408" spans="10:11" s="504" customFormat="1" ht="9">
      <c r="J408" s="382"/>
      <c r="K408" s="382"/>
    </row>
    <row r="409" spans="10:11" s="504" customFormat="1" ht="9">
      <c r="J409" s="382"/>
      <c r="K409" s="382"/>
    </row>
    <row r="410" spans="10:11" s="504" customFormat="1" ht="9">
      <c r="J410" s="382"/>
      <c r="K410" s="382"/>
    </row>
    <row r="411" spans="10:11" s="504" customFormat="1" ht="9">
      <c r="J411" s="382"/>
      <c r="K411" s="382"/>
    </row>
    <row r="412" spans="10:11" s="504" customFormat="1" ht="9">
      <c r="J412" s="382"/>
      <c r="K412" s="382"/>
    </row>
    <row r="413" spans="10:11" s="504" customFormat="1" ht="9">
      <c r="J413" s="382"/>
      <c r="K413" s="382"/>
    </row>
    <row r="414" spans="10:11" s="504" customFormat="1" ht="9">
      <c r="J414" s="382"/>
      <c r="K414" s="382"/>
    </row>
    <row r="415" spans="10:11" s="504" customFormat="1" ht="9">
      <c r="J415" s="382"/>
      <c r="K415" s="382"/>
    </row>
    <row r="416" spans="10:11" s="504" customFormat="1" ht="9">
      <c r="J416" s="382"/>
      <c r="K416" s="382"/>
    </row>
    <row r="417" spans="10:11" s="504" customFormat="1" ht="9">
      <c r="J417" s="382"/>
      <c r="K417" s="382"/>
    </row>
    <row r="418" spans="10:11" s="504" customFormat="1" ht="9">
      <c r="J418" s="382"/>
      <c r="K418" s="382"/>
    </row>
    <row r="419" spans="10:11" s="504" customFormat="1" ht="9">
      <c r="J419" s="382"/>
      <c r="K419" s="382"/>
    </row>
    <row r="420" spans="10:11" s="504" customFormat="1" ht="9">
      <c r="J420" s="382"/>
      <c r="K420" s="382"/>
    </row>
    <row r="421" spans="10:11" s="504" customFormat="1" ht="9">
      <c r="J421" s="382"/>
      <c r="K421" s="382"/>
    </row>
    <row r="422" spans="10:11" s="504" customFormat="1" ht="9">
      <c r="J422" s="382"/>
      <c r="K422" s="382"/>
    </row>
    <row r="423" spans="10:11" s="504" customFormat="1" ht="9">
      <c r="J423" s="382"/>
      <c r="K423" s="382"/>
    </row>
    <row r="424" spans="10:11" s="504" customFormat="1" ht="9">
      <c r="J424" s="382"/>
      <c r="K424" s="382"/>
    </row>
    <row r="425" spans="10:11" s="504" customFormat="1" ht="9">
      <c r="J425" s="382"/>
      <c r="K425" s="382"/>
    </row>
    <row r="426" spans="10:11" s="504" customFormat="1" ht="9">
      <c r="J426" s="382"/>
      <c r="K426" s="382"/>
    </row>
    <row r="427" spans="10:11" s="504" customFormat="1" ht="9">
      <c r="J427" s="382"/>
      <c r="K427" s="382"/>
    </row>
    <row r="428" spans="10:11" s="504" customFormat="1" ht="9">
      <c r="J428" s="382"/>
      <c r="K428" s="382"/>
    </row>
    <row r="429" spans="10:11" s="504" customFormat="1" ht="9">
      <c r="J429" s="382"/>
      <c r="K429" s="382"/>
    </row>
    <row r="430" spans="10:11" s="504" customFormat="1" ht="9">
      <c r="J430" s="382"/>
      <c r="K430" s="382"/>
    </row>
    <row r="431" spans="10:11" s="504" customFormat="1" ht="9">
      <c r="J431" s="382"/>
      <c r="K431" s="382"/>
    </row>
    <row r="432" spans="10:11" s="504" customFormat="1" ht="9">
      <c r="J432" s="382"/>
      <c r="K432" s="382"/>
    </row>
    <row r="433" spans="10:11" s="504" customFormat="1" ht="9">
      <c r="J433" s="382"/>
      <c r="K433" s="382"/>
    </row>
    <row r="434" spans="10:11" s="504" customFormat="1" ht="9">
      <c r="J434" s="382"/>
      <c r="K434" s="382"/>
    </row>
    <row r="435" spans="10:11" s="504" customFormat="1" ht="9">
      <c r="J435" s="382"/>
      <c r="K435" s="382"/>
    </row>
    <row r="436" spans="10:11" s="504" customFormat="1" ht="9">
      <c r="J436" s="382"/>
      <c r="K436" s="382"/>
    </row>
    <row r="437" spans="10:11" s="504" customFormat="1" ht="9">
      <c r="J437" s="382"/>
      <c r="K437" s="382"/>
    </row>
    <row r="438" spans="10:11" s="504" customFormat="1" ht="9">
      <c r="J438" s="382"/>
      <c r="K438" s="382"/>
    </row>
    <row r="439" spans="10:11" s="504" customFormat="1" ht="9">
      <c r="J439" s="382"/>
      <c r="K439" s="382"/>
    </row>
    <row r="440" spans="10:11" s="504" customFormat="1" ht="9">
      <c r="J440" s="382"/>
      <c r="K440" s="382"/>
    </row>
    <row r="441" spans="10:11" s="504" customFormat="1" ht="9">
      <c r="J441" s="382"/>
      <c r="K441" s="382"/>
    </row>
    <row r="442" spans="10:11" s="504" customFormat="1" ht="9">
      <c r="J442" s="382"/>
      <c r="K442" s="382"/>
    </row>
    <row r="443" spans="10:11" s="504" customFormat="1" ht="9">
      <c r="J443" s="382"/>
      <c r="K443" s="382"/>
    </row>
    <row r="444" spans="10:11" s="504" customFormat="1" ht="9">
      <c r="J444" s="382"/>
      <c r="K444" s="382"/>
    </row>
    <row r="445" spans="10:11" s="504" customFormat="1" ht="9">
      <c r="J445" s="382"/>
      <c r="K445" s="382"/>
    </row>
    <row r="446" spans="10:11" s="504" customFormat="1" ht="9">
      <c r="J446" s="382"/>
      <c r="K446" s="382"/>
    </row>
    <row r="447" spans="10:11" s="504" customFormat="1" ht="9">
      <c r="J447" s="382"/>
      <c r="K447" s="382"/>
    </row>
    <row r="448" spans="10:11" s="504" customFormat="1" ht="9">
      <c r="J448" s="382"/>
      <c r="K448" s="382"/>
    </row>
    <row r="449" spans="10:11" s="504" customFormat="1" ht="9">
      <c r="J449" s="382"/>
      <c r="K449" s="382"/>
    </row>
    <row r="450" spans="10:11" s="504" customFormat="1" ht="9">
      <c r="J450" s="382"/>
      <c r="K450" s="382"/>
    </row>
    <row r="451" spans="10:11" s="504" customFormat="1" ht="9">
      <c r="J451" s="382"/>
      <c r="K451" s="382"/>
    </row>
    <row r="452" spans="10:11" s="504" customFormat="1" ht="9">
      <c r="J452" s="382"/>
      <c r="K452" s="382"/>
    </row>
    <row r="453" spans="10:11" s="504" customFormat="1" ht="9">
      <c r="J453" s="382"/>
      <c r="K453" s="382"/>
    </row>
    <row r="454" spans="10:11" s="504" customFormat="1" ht="9">
      <c r="J454" s="382"/>
      <c r="K454" s="382"/>
    </row>
    <row r="455" spans="10:11" s="504" customFormat="1" ht="9">
      <c r="J455" s="382"/>
      <c r="K455" s="382"/>
    </row>
    <row r="456" spans="10:11" s="504" customFormat="1" ht="9">
      <c r="J456" s="382"/>
      <c r="K456" s="382"/>
    </row>
    <row r="457" spans="10:11" s="504" customFormat="1" ht="9">
      <c r="J457" s="382"/>
      <c r="K457" s="382"/>
    </row>
  </sheetData>
  <sheetProtection/>
  <mergeCells count="1">
    <mergeCell ref="G6:J6"/>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Y70"/>
  <sheetViews>
    <sheetView showGridLines="0" zoomScaleSheetLayoutView="100" workbookViewId="0" topLeftCell="P49">
      <selection activeCell="N5" sqref="N5"/>
    </sheetView>
  </sheetViews>
  <sheetFormatPr defaultColWidth="11.28125" defaultRowHeight="12.75"/>
  <cols>
    <col min="1" max="2" width="11.28125" style="118" customWidth="1"/>
    <col min="3" max="9" width="11.28125" style="118" hidden="1" customWidth="1"/>
    <col min="10" max="22" width="11.28125" style="118" customWidth="1"/>
    <col min="23" max="24" width="11.28125" style="117" customWidth="1"/>
    <col min="25" max="16384" width="11.28125" style="118" customWidth="1"/>
  </cols>
  <sheetData>
    <row r="1" spans="1:23" ht="15.75">
      <c r="A1" s="593" t="s">
        <v>365</v>
      </c>
      <c r="B1" s="594"/>
      <c r="C1" s="595"/>
      <c r="D1" s="595"/>
      <c r="E1" s="595"/>
      <c r="F1" s="595"/>
      <c r="G1" s="595"/>
      <c r="H1" s="595"/>
      <c r="I1" s="595"/>
      <c r="J1" s="595"/>
      <c r="K1" s="595"/>
      <c r="L1" s="595"/>
      <c r="M1" s="595"/>
      <c r="N1" s="595"/>
      <c r="O1" s="595"/>
      <c r="P1" s="595"/>
      <c r="Q1" s="114"/>
      <c r="R1" s="114"/>
      <c r="S1" s="114"/>
      <c r="T1" s="114"/>
      <c r="U1" s="115"/>
      <c r="V1" s="114"/>
      <c r="W1" s="116"/>
    </row>
    <row r="2" spans="1:23" ht="11.25">
      <c r="A2" s="594"/>
      <c r="B2" s="594"/>
      <c r="C2" s="595"/>
      <c r="D2" s="595"/>
      <c r="E2" s="595"/>
      <c r="F2" s="595"/>
      <c r="G2" s="595"/>
      <c r="H2" s="595"/>
      <c r="I2" s="595"/>
      <c r="J2" s="595"/>
      <c r="K2" s="595"/>
      <c r="L2" s="595"/>
      <c r="M2" s="595"/>
      <c r="N2" s="595"/>
      <c r="O2" s="595"/>
      <c r="P2" s="595"/>
      <c r="Q2" s="114"/>
      <c r="R2" s="114"/>
      <c r="S2" s="114"/>
      <c r="T2" s="114"/>
      <c r="U2" s="115"/>
      <c r="V2" s="114"/>
      <c r="W2" s="116"/>
    </row>
    <row r="3" spans="1:22" ht="11.25">
      <c r="A3" s="119"/>
      <c r="B3" s="120"/>
      <c r="C3" s="120"/>
      <c r="D3" s="120"/>
      <c r="E3" s="120"/>
      <c r="F3" s="120"/>
      <c r="G3" s="120"/>
      <c r="H3" s="120"/>
      <c r="I3" s="120"/>
      <c r="J3" s="120"/>
      <c r="K3" s="120"/>
      <c r="L3" s="120"/>
      <c r="M3" s="120"/>
      <c r="N3" s="120"/>
      <c r="O3" s="120"/>
      <c r="P3" s="120"/>
      <c r="Q3" s="120"/>
      <c r="R3" s="120"/>
      <c r="S3" s="120"/>
      <c r="T3" s="120"/>
      <c r="U3" s="120"/>
      <c r="V3" s="119"/>
    </row>
    <row r="4" spans="1:25" ht="12">
      <c r="A4" s="122"/>
      <c r="B4" s="122"/>
      <c r="C4" s="122"/>
      <c r="D4" s="122"/>
      <c r="E4" s="122"/>
      <c r="F4" s="122"/>
      <c r="G4" s="122"/>
      <c r="H4" s="122"/>
      <c r="I4" s="122"/>
      <c r="J4" s="122"/>
      <c r="K4" s="122"/>
      <c r="L4" s="122"/>
      <c r="M4" s="122"/>
      <c r="N4" s="122"/>
      <c r="O4" s="122"/>
      <c r="P4" s="122"/>
      <c r="Q4" s="122"/>
      <c r="R4" s="122"/>
      <c r="S4" s="122"/>
      <c r="T4" s="122"/>
      <c r="U4" s="122"/>
      <c r="V4" s="123"/>
      <c r="W4" s="124"/>
      <c r="Y4" s="121" t="s">
        <v>132</v>
      </c>
    </row>
    <row r="5" spans="1:25" ht="11.25">
      <c r="A5" s="125"/>
      <c r="B5" s="125"/>
      <c r="C5" s="125"/>
      <c r="D5" s="125"/>
      <c r="E5" s="125"/>
      <c r="F5" s="125"/>
      <c r="G5" s="125"/>
      <c r="H5" s="125"/>
      <c r="I5" s="125"/>
      <c r="J5" s="125"/>
      <c r="K5" s="125"/>
      <c r="L5" s="125"/>
      <c r="M5" s="125"/>
      <c r="N5" s="125"/>
      <c r="O5" s="125"/>
      <c r="P5" s="125"/>
      <c r="Q5" s="125"/>
      <c r="R5" s="125"/>
      <c r="S5" s="125"/>
      <c r="T5" s="125"/>
      <c r="U5" s="126"/>
      <c r="V5" s="119"/>
      <c r="W5" s="127"/>
      <c r="X5" s="128"/>
      <c r="Y5" s="129"/>
    </row>
    <row r="6" spans="1:25" ht="12" customHeight="1">
      <c r="A6" s="125"/>
      <c r="B6" s="125"/>
      <c r="C6" s="130"/>
      <c r="D6" s="130"/>
      <c r="E6" s="130"/>
      <c r="F6" s="130"/>
      <c r="G6" s="130"/>
      <c r="H6" s="130"/>
      <c r="I6" s="130"/>
      <c r="J6" s="130"/>
      <c r="K6" s="130"/>
      <c r="L6" s="130"/>
      <c r="M6" s="130"/>
      <c r="N6" s="130"/>
      <c r="O6" s="130"/>
      <c r="P6" s="130"/>
      <c r="Q6" s="130"/>
      <c r="R6" s="130"/>
      <c r="S6" s="130"/>
      <c r="T6" s="130"/>
      <c r="U6" s="700" t="s">
        <v>363</v>
      </c>
      <c r="V6" s="703" t="s">
        <v>364</v>
      </c>
      <c r="W6" s="355" t="s">
        <v>4</v>
      </c>
      <c r="X6" s="356" t="s">
        <v>133</v>
      </c>
      <c r="Y6" s="706" t="s">
        <v>366</v>
      </c>
    </row>
    <row r="7" spans="1:25" ht="11.25">
      <c r="A7" s="125"/>
      <c r="B7" s="125"/>
      <c r="C7" s="130"/>
      <c r="D7" s="130"/>
      <c r="E7" s="130"/>
      <c r="F7" s="130"/>
      <c r="G7" s="130"/>
      <c r="H7" s="130"/>
      <c r="I7" s="130"/>
      <c r="J7" s="130"/>
      <c r="K7" s="130"/>
      <c r="L7" s="130"/>
      <c r="M7" s="130"/>
      <c r="N7" s="130"/>
      <c r="O7" s="130"/>
      <c r="P7" s="130"/>
      <c r="Q7" s="130"/>
      <c r="R7" s="130"/>
      <c r="S7" s="130"/>
      <c r="T7" s="130"/>
      <c r="U7" s="701"/>
      <c r="V7" s="704"/>
      <c r="W7" s="357" t="s">
        <v>134</v>
      </c>
      <c r="X7" s="358" t="s">
        <v>321</v>
      </c>
      <c r="Y7" s="707"/>
    </row>
    <row r="8" spans="1:25" ht="24.75" customHeight="1">
      <c r="A8" s="330"/>
      <c r="B8" s="330"/>
      <c r="C8" s="331">
        <v>2001</v>
      </c>
      <c r="D8" s="331" t="s">
        <v>135</v>
      </c>
      <c r="E8" s="331" t="s">
        <v>136</v>
      </c>
      <c r="F8" s="331" t="s">
        <v>137</v>
      </c>
      <c r="G8" s="331" t="s">
        <v>138</v>
      </c>
      <c r="H8" s="331" t="s">
        <v>139</v>
      </c>
      <c r="I8" s="331" t="s">
        <v>140</v>
      </c>
      <c r="J8" s="332" t="s">
        <v>141</v>
      </c>
      <c r="K8" s="331" t="s">
        <v>142</v>
      </c>
      <c r="L8" s="331" t="s">
        <v>143</v>
      </c>
      <c r="M8" s="331" t="s">
        <v>144</v>
      </c>
      <c r="N8" s="331" t="s">
        <v>145</v>
      </c>
      <c r="O8" s="331" t="s">
        <v>146</v>
      </c>
      <c r="P8" s="331" t="s">
        <v>147</v>
      </c>
      <c r="Q8" s="331" t="s">
        <v>148</v>
      </c>
      <c r="R8" s="331" t="s">
        <v>149</v>
      </c>
      <c r="S8" s="331" t="s">
        <v>320</v>
      </c>
      <c r="T8" s="331" t="s">
        <v>362</v>
      </c>
      <c r="U8" s="702"/>
      <c r="V8" s="705"/>
      <c r="W8" s="676">
        <v>2019</v>
      </c>
      <c r="X8" s="677">
        <v>2019</v>
      </c>
      <c r="Y8" s="678"/>
    </row>
    <row r="9" spans="1:25" ht="11.25">
      <c r="A9" s="131"/>
      <c r="B9" s="329"/>
      <c r="C9" s="329"/>
      <c r="D9" s="329"/>
      <c r="E9" s="329"/>
      <c r="F9" s="329"/>
      <c r="G9" s="329"/>
      <c r="H9" s="329"/>
      <c r="I9" s="329"/>
      <c r="J9" s="329"/>
      <c r="K9" s="329"/>
      <c r="L9" s="329"/>
      <c r="M9" s="329"/>
      <c r="N9" s="329"/>
      <c r="O9" s="329"/>
      <c r="P9" s="329"/>
      <c r="Q9" s="329"/>
      <c r="R9" s="329"/>
      <c r="S9" s="341"/>
      <c r="T9" s="329"/>
      <c r="U9" s="359"/>
      <c r="V9" s="119"/>
      <c r="W9" s="360"/>
      <c r="X9" s="361"/>
      <c r="Y9" s="362"/>
    </row>
    <row r="10" spans="1:25" ht="11.25">
      <c r="A10" s="342" t="s">
        <v>150</v>
      </c>
      <c r="B10" s="333"/>
      <c r="C10" s="135">
        <v>2723.305</v>
      </c>
      <c r="D10" s="135">
        <v>3115.9</v>
      </c>
      <c r="E10" s="135">
        <v>2999.548</v>
      </c>
      <c r="F10" s="135">
        <v>2964.39</v>
      </c>
      <c r="G10" s="135">
        <v>2681.085</v>
      </c>
      <c r="H10" s="135">
        <v>2596.6009999999997</v>
      </c>
      <c r="I10" s="135">
        <v>3192.6</v>
      </c>
      <c r="J10" s="135">
        <v>2717.3</v>
      </c>
      <c r="K10" s="135">
        <v>2797.154</v>
      </c>
      <c r="L10" s="135">
        <v>2708.734</v>
      </c>
      <c r="M10" s="135">
        <v>2717.014</v>
      </c>
      <c r="N10" s="135">
        <v>3932.4</v>
      </c>
      <c r="O10" s="135">
        <v>3944.4</v>
      </c>
      <c r="P10" s="135">
        <v>4003.132</v>
      </c>
      <c r="Q10" s="135">
        <v>4049.8559999999998</v>
      </c>
      <c r="R10" s="135">
        <v>4947.3099999999995</v>
      </c>
      <c r="S10" s="133">
        <v>5138.621666666667</v>
      </c>
      <c r="T10" s="135">
        <v>5165.972</v>
      </c>
      <c r="U10" s="596">
        <v>2211.611</v>
      </c>
      <c r="V10" s="596">
        <v>2036.32</v>
      </c>
      <c r="W10" s="597">
        <v>4247.931</v>
      </c>
      <c r="X10" s="598">
        <v>1076.811</v>
      </c>
      <c r="Y10" s="597">
        <v>5324.741999999999</v>
      </c>
    </row>
    <row r="11" spans="1:25" ht="11.25">
      <c r="A11" s="343" t="s">
        <v>151</v>
      </c>
      <c r="B11" s="334"/>
      <c r="C11" s="328">
        <v>14348.877</v>
      </c>
      <c r="D11" s="328">
        <v>14226.79</v>
      </c>
      <c r="E11" s="328">
        <v>15344.116</v>
      </c>
      <c r="F11" s="328">
        <v>15712.23</v>
      </c>
      <c r="G11" s="328">
        <v>14946.65</v>
      </c>
      <c r="H11" s="328">
        <v>15406.034</v>
      </c>
      <c r="I11" s="328">
        <v>17656</v>
      </c>
      <c r="J11" s="328">
        <v>14663</v>
      </c>
      <c r="K11" s="328">
        <v>15039.63</v>
      </c>
      <c r="L11" s="328">
        <v>14833.67684109589</v>
      </c>
      <c r="M11" s="328">
        <v>14993.453738095239</v>
      </c>
      <c r="N11" s="328">
        <v>14958.849</v>
      </c>
      <c r="O11" s="328">
        <v>15311.7</v>
      </c>
      <c r="P11" s="328">
        <v>15025.217999999999</v>
      </c>
      <c r="Q11" s="328">
        <v>14908.037</v>
      </c>
      <c r="R11" s="328">
        <v>16905.989999999998</v>
      </c>
      <c r="S11" s="134">
        <v>17105.251333333334</v>
      </c>
      <c r="T11" s="328">
        <v>16865.525</v>
      </c>
      <c r="U11" s="673">
        <v>11934.558</v>
      </c>
      <c r="V11" s="673">
        <v>3865.852</v>
      </c>
      <c r="W11" s="599">
        <v>15800.41</v>
      </c>
      <c r="X11" s="674">
        <v>1440.91</v>
      </c>
      <c r="Y11" s="599">
        <v>17241.32</v>
      </c>
    </row>
    <row r="12" spans="1:25" ht="11.25">
      <c r="A12" s="344" t="s">
        <v>152</v>
      </c>
      <c r="B12" s="333"/>
      <c r="C12" s="135">
        <v>8462.778</v>
      </c>
      <c r="D12" s="135">
        <v>8412.98</v>
      </c>
      <c r="E12" s="135">
        <v>8082.164</v>
      </c>
      <c r="F12" s="135">
        <v>8089.995</v>
      </c>
      <c r="G12" s="135">
        <v>7343.12</v>
      </c>
      <c r="H12" s="135">
        <v>7419.723</v>
      </c>
      <c r="I12" s="135">
        <v>8785</v>
      </c>
      <c r="J12" s="135">
        <v>7202</v>
      </c>
      <c r="K12" s="135">
        <v>7038.249</v>
      </c>
      <c r="L12" s="135">
        <v>6990.1630000000005</v>
      </c>
      <c r="M12" s="135">
        <v>6768.237499999999</v>
      </c>
      <c r="N12" s="135">
        <v>7578.218000000001</v>
      </c>
      <c r="O12" s="135">
        <v>7340.8</v>
      </c>
      <c r="P12" s="135">
        <v>7182.491</v>
      </c>
      <c r="Q12" s="135">
        <v>7386.58</v>
      </c>
      <c r="R12" s="135">
        <v>8319.27</v>
      </c>
      <c r="S12" s="133">
        <v>8369.352</v>
      </c>
      <c r="T12" s="135">
        <v>8344.184</v>
      </c>
      <c r="U12" s="596">
        <v>5144.825</v>
      </c>
      <c r="V12" s="596">
        <v>2383.54</v>
      </c>
      <c r="W12" s="597">
        <v>7528.365</v>
      </c>
      <c r="X12" s="598">
        <v>745.145</v>
      </c>
      <c r="Y12" s="597">
        <v>8273.51</v>
      </c>
    </row>
    <row r="13" spans="1:25" ht="11.25">
      <c r="A13" s="343" t="s">
        <v>153</v>
      </c>
      <c r="B13" s="334"/>
      <c r="C13" s="328">
        <v>1270.91</v>
      </c>
      <c r="D13" s="328">
        <v>1890.34</v>
      </c>
      <c r="E13" s="328">
        <v>1592.05</v>
      </c>
      <c r="F13" s="328">
        <v>1361.576</v>
      </c>
      <c r="G13" s="328">
        <v>1574.07</v>
      </c>
      <c r="H13" s="328">
        <v>1526.3759999999997</v>
      </c>
      <c r="I13" s="328">
        <v>1822</v>
      </c>
      <c r="J13" s="328">
        <v>1498</v>
      </c>
      <c r="K13" s="328">
        <v>1609.196</v>
      </c>
      <c r="L13" s="328">
        <v>1553.306</v>
      </c>
      <c r="M13" s="328">
        <v>1540.328</v>
      </c>
      <c r="N13" s="328">
        <v>1600.236</v>
      </c>
      <c r="O13" s="328">
        <v>1690.5</v>
      </c>
      <c r="P13" s="328">
        <v>1644.9</v>
      </c>
      <c r="Q13" s="328">
        <v>1705.106</v>
      </c>
      <c r="R13" s="328">
        <v>2498.44</v>
      </c>
      <c r="S13" s="134">
        <v>2648.09</v>
      </c>
      <c r="T13" s="328">
        <v>2550.303</v>
      </c>
      <c r="U13" s="673">
        <v>1254.95</v>
      </c>
      <c r="V13" s="673">
        <v>649.041</v>
      </c>
      <c r="W13" s="599">
        <v>1903.991</v>
      </c>
      <c r="X13" s="674">
        <v>870.608</v>
      </c>
      <c r="Y13" s="599">
        <v>2774.599</v>
      </c>
    </row>
    <row r="14" spans="1:25" ht="11.25">
      <c r="A14" s="344" t="s">
        <v>154</v>
      </c>
      <c r="B14" s="333"/>
      <c r="C14" s="135">
        <v>77.814</v>
      </c>
      <c r="D14" s="135">
        <v>117.89</v>
      </c>
      <c r="E14" s="135">
        <v>145.77</v>
      </c>
      <c r="F14" s="135">
        <v>215.036</v>
      </c>
      <c r="G14" s="135">
        <v>215.032</v>
      </c>
      <c r="H14" s="135">
        <v>219.93200000000002</v>
      </c>
      <c r="I14" s="135">
        <v>383.3</v>
      </c>
      <c r="J14" s="135">
        <v>293.372</v>
      </c>
      <c r="K14" s="135">
        <v>259.799</v>
      </c>
      <c r="L14" s="135">
        <v>228.99599999999998</v>
      </c>
      <c r="M14" s="135">
        <v>228.99599999999998</v>
      </c>
      <c r="N14" s="135">
        <v>372.47</v>
      </c>
      <c r="O14" s="135">
        <v>436</v>
      </c>
      <c r="P14" s="135">
        <v>468.294</v>
      </c>
      <c r="Q14" s="135">
        <v>451.1</v>
      </c>
      <c r="R14" s="135">
        <v>617.54</v>
      </c>
      <c r="S14" s="133">
        <v>711.807</v>
      </c>
      <c r="T14" s="135">
        <v>676.051</v>
      </c>
      <c r="U14" s="596">
        <v>489.029</v>
      </c>
      <c r="V14" s="596">
        <v>111.804</v>
      </c>
      <c r="W14" s="597">
        <v>600.833</v>
      </c>
      <c r="X14" s="598">
        <v>181.354</v>
      </c>
      <c r="Y14" s="597">
        <v>782.187</v>
      </c>
    </row>
    <row r="15" spans="1:25" ht="11.25">
      <c r="A15" s="343" t="s">
        <v>1</v>
      </c>
      <c r="B15" s="334"/>
      <c r="C15" s="328">
        <v>9602.63</v>
      </c>
      <c r="D15" s="328">
        <v>8854.74</v>
      </c>
      <c r="E15" s="328">
        <v>8914.097</v>
      </c>
      <c r="F15" s="328">
        <v>8477.344</v>
      </c>
      <c r="G15" s="328">
        <v>7907.57</v>
      </c>
      <c r="H15" s="328">
        <v>8017.054999999999</v>
      </c>
      <c r="I15" s="328">
        <v>10003</v>
      </c>
      <c r="J15" s="328">
        <v>8404</v>
      </c>
      <c r="K15" s="328">
        <v>7556.892</v>
      </c>
      <c r="L15" s="328">
        <v>7344.954</v>
      </c>
      <c r="M15" s="328">
        <v>7435.8892</v>
      </c>
      <c r="N15" s="328">
        <v>9310.409</v>
      </c>
      <c r="O15" s="328">
        <v>8574.4</v>
      </c>
      <c r="P15" s="328">
        <v>8567.08</v>
      </c>
      <c r="Q15" s="328">
        <v>9051.511</v>
      </c>
      <c r="R15" s="328">
        <v>11793.619999999999</v>
      </c>
      <c r="S15" s="134">
        <v>12213.188</v>
      </c>
      <c r="T15" s="328">
        <v>12311.886</v>
      </c>
      <c r="U15" s="673">
        <v>6089.266</v>
      </c>
      <c r="V15" s="673">
        <v>3297.939</v>
      </c>
      <c r="W15" s="599">
        <v>9387.205</v>
      </c>
      <c r="X15" s="674">
        <v>3182.955</v>
      </c>
      <c r="Y15" s="599">
        <v>12570.16</v>
      </c>
    </row>
    <row r="16" spans="1:25" ht="11.25">
      <c r="A16" s="344" t="s">
        <v>155</v>
      </c>
      <c r="B16" s="333"/>
      <c r="C16" s="135"/>
      <c r="D16" s="135"/>
      <c r="E16" s="135"/>
      <c r="F16" s="135"/>
      <c r="G16" s="135"/>
      <c r="H16" s="135"/>
      <c r="I16" s="135"/>
      <c r="J16" s="135">
        <v>856.3</v>
      </c>
      <c r="K16" s="135">
        <v>929.395</v>
      </c>
      <c r="L16" s="135">
        <v>982.416</v>
      </c>
      <c r="M16" s="135">
        <v>1044.0790000000002</v>
      </c>
      <c r="N16" s="135">
        <v>1354.445</v>
      </c>
      <c r="O16" s="135">
        <v>1359.1</v>
      </c>
      <c r="P16" s="135">
        <v>1390.313</v>
      </c>
      <c r="Q16" s="135">
        <v>1386.579</v>
      </c>
      <c r="R16" s="135">
        <v>2218.4700000000003</v>
      </c>
      <c r="S16" s="133">
        <v>2368.003</v>
      </c>
      <c r="T16" s="135">
        <v>2233.177</v>
      </c>
      <c r="U16" s="596">
        <v>1392.78</v>
      </c>
      <c r="V16" s="596">
        <v>276.168</v>
      </c>
      <c r="W16" s="600">
        <v>1668.9479999999999</v>
      </c>
      <c r="X16" s="598">
        <v>901.759</v>
      </c>
      <c r="Y16" s="597">
        <v>2570.707</v>
      </c>
    </row>
    <row r="17" spans="1:25" ht="11.25">
      <c r="A17" s="343" t="s">
        <v>156</v>
      </c>
      <c r="B17" s="334"/>
      <c r="C17" s="328">
        <v>14532.36</v>
      </c>
      <c r="D17" s="328">
        <v>14296.12</v>
      </c>
      <c r="E17" s="328">
        <v>15183.41</v>
      </c>
      <c r="F17" s="328">
        <v>14876.582</v>
      </c>
      <c r="G17" s="328">
        <v>12978</v>
      </c>
      <c r="H17" s="328">
        <v>12743.292</v>
      </c>
      <c r="I17" s="328">
        <v>14667</v>
      </c>
      <c r="J17" s="328">
        <v>11972</v>
      </c>
      <c r="K17" s="328">
        <v>12193.739000000001</v>
      </c>
      <c r="L17" s="328">
        <v>12101.971000000001</v>
      </c>
      <c r="M17" s="328">
        <v>12156.617066666666</v>
      </c>
      <c r="N17" s="328">
        <v>13523.62</v>
      </c>
      <c r="O17" s="328">
        <v>13008.5</v>
      </c>
      <c r="P17" s="328">
        <v>12538.858</v>
      </c>
      <c r="Q17" s="328">
        <v>12819.136</v>
      </c>
      <c r="R17" s="328">
        <v>16895.88</v>
      </c>
      <c r="S17" s="134">
        <v>16718.13966666667</v>
      </c>
      <c r="T17" s="328">
        <v>16086.618000000002</v>
      </c>
      <c r="U17" s="673">
        <v>8709.878</v>
      </c>
      <c r="V17" s="673">
        <v>4838.891</v>
      </c>
      <c r="W17" s="599">
        <v>13548.769</v>
      </c>
      <c r="X17" s="674">
        <v>2624.522</v>
      </c>
      <c r="Y17" s="599">
        <v>16173.291000000001</v>
      </c>
    </row>
    <row r="18" spans="1:25" ht="11.25">
      <c r="A18" s="344" t="s">
        <v>157</v>
      </c>
      <c r="B18" s="333"/>
      <c r="C18" s="135">
        <v>13100.75</v>
      </c>
      <c r="D18" s="135">
        <v>13924.61</v>
      </c>
      <c r="E18" s="135">
        <v>14615.77</v>
      </c>
      <c r="F18" s="135">
        <v>15137.82</v>
      </c>
      <c r="G18" s="135">
        <v>13870.77</v>
      </c>
      <c r="H18" s="135">
        <v>14577.967</v>
      </c>
      <c r="I18" s="135">
        <v>17504</v>
      </c>
      <c r="J18" s="135">
        <v>15127</v>
      </c>
      <c r="K18" s="135">
        <v>15350.625</v>
      </c>
      <c r="L18" s="135">
        <v>15435</v>
      </c>
      <c r="M18" s="135">
        <v>15728.323416666664</v>
      </c>
      <c r="N18" s="135">
        <v>16765.003</v>
      </c>
      <c r="O18" s="135">
        <v>16087.2</v>
      </c>
      <c r="P18" s="135">
        <v>16669.693</v>
      </c>
      <c r="Q18" s="135">
        <v>17203.754</v>
      </c>
      <c r="R18" s="135">
        <v>18487.820000000003</v>
      </c>
      <c r="S18" s="133">
        <v>18417.461</v>
      </c>
      <c r="T18" s="135">
        <v>19184.63583333333</v>
      </c>
      <c r="U18" s="596">
        <v>12551.322</v>
      </c>
      <c r="V18" s="596">
        <v>4654.888</v>
      </c>
      <c r="W18" s="597">
        <v>17206.21</v>
      </c>
      <c r="X18" s="598">
        <v>1886.498</v>
      </c>
      <c r="Y18" s="597">
        <v>19092.708</v>
      </c>
    </row>
    <row r="19" spans="1:25" ht="11.25">
      <c r="A19" s="343" t="s">
        <v>2</v>
      </c>
      <c r="B19" s="334"/>
      <c r="C19" s="328">
        <v>5342.926</v>
      </c>
      <c r="D19" s="328">
        <v>5831.67</v>
      </c>
      <c r="E19" s="328">
        <v>5745.68</v>
      </c>
      <c r="F19" s="328">
        <v>5990.23</v>
      </c>
      <c r="G19" s="328">
        <v>5537.846</v>
      </c>
      <c r="H19" s="328">
        <v>6029.05</v>
      </c>
      <c r="I19" s="328">
        <v>7465</v>
      </c>
      <c r="J19" s="328">
        <v>6261</v>
      </c>
      <c r="K19" s="328">
        <v>6092.475</v>
      </c>
      <c r="L19" s="328">
        <v>6049.725</v>
      </c>
      <c r="M19" s="328">
        <v>6031.7252499999995</v>
      </c>
      <c r="N19" s="328">
        <v>5917.272</v>
      </c>
      <c r="O19" s="328">
        <v>5643.799999999999</v>
      </c>
      <c r="P19" s="328">
        <v>5796.612</v>
      </c>
      <c r="Q19" s="328">
        <v>5814.439</v>
      </c>
      <c r="R19" s="328">
        <v>8870.94</v>
      </c>
      <c r="S19" s="134">
        <v>8830.0128</v>
      </c>
      <c r="T19" s="328">
        <v>8983.287</v>
      </c>
      <c r="U19" s="673">
        <v>4536.913</v>
      </c>
      <c r="V19" s="673">
        <v>1348.513</v>
      </c>
      <c r="W19" s="599">
        <v>5885.4259999999995</v>
      </c>
      <c r="X19" s="674">
        <v>3294.249</v>
      </c>
      <c r="Y19" s="599">
        <v>9179.675</v>
      </c>
    </row>
    <row r="20" spans="1:25" ht="11.25">
      <c r="A20" s="344" t="s">
        <v>158</v>
      </c>
      <c r="B20" s="333"/>
      <c r="C20" s="135">
        <v>17273.943</v>
      </c>
      <c r="D20" s="135">
        <v>17286.9</v>
      </c>
      <c r="E20" s="135">
        <v>18443.996</v>
      </c>
      <c r="F20" s="135">
        <v>17907.82</v>
      </c>
      <c r="G20" s="135">
        <v>16799.59</v>
      </c>
      <c r="H20" s="135">
        <v>17523.26</v>
      </c>
      <c r="I20" s="135">
        <v>19845</v>
      </c>
      <c r="J20" s="135">
        <v>16519</v>
      </c>
      <c r="K20" s="135">
        <v>17672.7</v>
      </c>
      <c r="L20" s="135">
        <v>17025.788</v>
      </c>
      <c r="M20" s="135">
        <v>16745.045113636363</v>
      </c>
      <c r="N20" s="135">
        <v>17055.507</v>
      </c>
      <c r="O20" s="135">
        <v>16750.4</v>
      </c>
      <c r="P20" s="135">
        <v>16588.678</v>
      </c>
      <c r="Q20" s="135">
        <v>17470.606</v>
      </c>
      <c r="R20" s="135">
        <v>20091.809999999998</v>
      </c>
      <c r="S20" s="133">
        <v>20228.284919831225</v>
      </c>
      <c r="T20" s="135">
        <v>19748.711</v>
      </c>
      <c r="U20" s="596">
        <v>13844.41</v>
      </c>
      <c r="V20" s="596">
        <v>4435.83</v>
      </c>
      <c r="W20" s="597">
        <v>18280.239999999998</v>
      </c>
      <c r="X20" s="598">
        <v>2336.709</v>
      </c>
      <c r="Y20" s="597">
        <v>20616.948999999997</v>
      </c>
    </row>
    <row r="21" spans="1:25" ht="11.25">
      <c r="A21" s="343" t="s">
        <v>159</v>
      </c>
      <c r="B21" s="334"/>
      <c r="C21" s="328">
        <v>52387.965</v>
      </c>
      <c r="D21" s="328">
        <v>56493.43</v>
      </c>
      <c r="E21" s="328">
        <v>56819.63</v>
      </c>
      <c r="F21" s="328">
        <v>56456.643</v>
      </c>
      <c r="G21" s="328">
        <v>50325.49</v>
      </c>
      <c r="H21" s="328">
        <v>50815.333</v>
      </c>
      <c r="I21" s="328">
        <v>59311</v>
      </c>
      <c r="J21" s="328">
        <v>48294</v>
      </c>
      <c r="K21" s="328">
        <v>48001.849</v>
      </c>
      <c r="L21" s="328">
        <v>47448.884999999995</v>
      </c>
      <c r="M21" s="328">
        <v>46975.421</v>
      </c>
      <c r="N21" s="328">
        <v>51564.825</v>
      </c>
      <c r="O21" s="328">
        <v>50962.4</v>
      </c>
      <c r="P21" s="328">
        <v>50633.598</v>
      </c>
      <c r="Q21" s="328">
        <v>51194.698000000004</v>
      </c>
      <c r="R21" s="328">
        <v>63671.7</v>
      </c>
      <c r="S21" s="134">
        <v>63713.106</v>
      </c>
      <c r="T21" s="328">
        <v>63474.064</v>
      </c>
      <c r="U21" s="673">
        <v>37273.245</v>
      </c>
      <c r="V21" s="673">
        <v>16606.763</v>
      </c>
      <c r="W21" s="599">
        <v>53880.008</v>
      </c>
      <c r="X21" s="674">
        <v>10084.795</v>
      </c>
      <c r="Y21" s="599">
        <v>63964.803</v>
      </c>
    </row>
    <row r="22" spans="1:25" ht="11.25">
      <c r="A22" s="344" t="s">
        <v>160</v>
      </c>
      <c r="B22" s="333"/>
      <c r="C22" s="135">
        <v>8835.39</v>
      </c>
      <c r="D22" s="135">
        <v>9549.126</v>
      </c>
      <c r="E22" s="135">
        <v>9800.11</v>
      </c>
      <c r="F22" s="135">
        <v>9659.52</v>
      </c>
      <c r="G22" s="135">
        <v>9759.06</v>
      </c>
      <c r="H22" s="135">
        <v>10115.162999999999</v>
      </c>
      <c r="I22" s="135">
        <v>12659</v>
      </c>
      <c r="J22" s="135">
        <v>10876</v>
      </c>
      <c r="K22" s="135">
        <v>11018.937</v>
      </c>
      <c r="L22" s="135">
        <v>10392.217</v>
      </c>
      <c r="M22" s="135">
        <v>10366.2175</v>
      </c>
      <c r="N22" s="135">
        <v>10483.190999999999</v>
      </c>
      <c r="O22" s="135">
        <v>10313.5</v>
      </c>
      <c r="P22" s="135">
        <v>10017.681999999999</v>
      </c>
      <c r="Q22" s="135">
        <v>10194.682</v>
      </c>
      <c r="R22" s="135">
        <v>11274.02</v>
      </c>
      <c r="S22" s="133">
        <v>11379.390000000001</v>
      </c>
      <c r="T22" s="135">
        <v>11074.837</v>
      </c>
      <c r="U22" s="596">
        <v>9058.158</v>
      </c>
      <c r="V22" s="596">
        <v>1707.664</v>
      </c>
      <c r="W22" s="597">
        <v>10765.822</v>
      </c>
      <c r="X22" s="598">
        <v>780.254</v>
      </c>
      <c r="Y22" s="597">
        <v>11546.076000000001</v>
      </c>
    </row>
    <row r="23" spans="1:25" ht="11.25">
      <c r="A23" s="343" t="s">
        <v>161</v>
      </c>
      <c r="B23" s="334"/>
      <c r="C23" s="328">
        <v>159557.82</v>
      </c>
      <c r="D23" s="328">
        <v>167299</v>
      </c>
      <c r="E23" s="328">
        <v>165181.71</v>
      </c>
      <c r="F23" s="328">
        <v>159805.12</v>
      </c>
      <c r="G23" s="328">
        <v>149929.31</v>
      </c>
      <c r="H23" s="328">
        <v>148372.037</v>
      </c>
      <c r="I23" s="328">
        <v>183023</v>
      </c>
      <c r="J23" s="328">
        <v>144715</v>
      </c>
      <c r="K23" s="328">
        <v>141422.119</v>
      </c>
      <c r="L23" s="328">
        <v>141020.416</v>
      </c>
      <c r="M23" s="328">
        <v>140267.712</v>
      </c>
      <c r="N23" s="328">
        <v>142536.476</v>
      </c>
      <c r="O23" s="328">
        <v>143114.3</v>
      </c>
      <c r="P23" s="328">
        <v>142068.247</v>
      </c>
      <c r="Q23" s="328">
        <v>143831.604</v>
      </c>
      <c r="R23" s="328">
        <v>149071.1</v>
      </c>
      <c r="S23" s="134">
        <v>151052.466</v>
      </c>
      <c r="T23" s="328">
        <v>153299.99800000002</v>
      </c>
      <c r="U23" s="673">
        <v>105108.645</v>
      </c>
      <c r="V23" s="673">
        <v>43733.54</v>
      </c>
      <c r="W23" s="599">
        <v>148842.185</v>
      </c>
      <c r="X23" s="674">
        <v>2854.512</v>
      </c>
      <c r="Y23" s="599">
        <v>151696.697</v>
      </c>
    </row>
    <row r="24" spans="1:25" ht="11.25">
      <c r="A24" s="344" t="s">
        <v>162</v>
      </c>
      <c r="B24" s="333"/>
      <c r="C24" s="135">
        <v>2812.07</v>
      </c>
      <c r="D24" s="135">
        <v>2701.42</v>
      </c>
      <c r="E24" s="135">
        <v>2581.1</v>
      </c>
      <c r="F24" s="135">
        <v>2872.21</v>
      </c>
      <c r="G24" s="135">
        <v>2584.446</v>
      </c>
      <c r="H24" s="135">
        <v>2725.655</v>
      </c>
      <c r="I24" s="135">
        <v>3230.4</v>
      </c>
      <c r="J24" s="135">
        <v>2655.7</v>
      </c>
      <c r="K24" s="135">
        <v>2743.598</v>
      </c>
      <c r="L24" s="135">
        <v>2720.733</v>
      </c>
      <c r="M24" s="135">
        <v>2622.0734</v>
      </c>
      <c r="N24" s="135">
        <v>3286.7560000000003</v>
      </c>
      <c r="O24" s="135">
        <v>2853.6</v>
      </c>
      <c r="P24" s="135">
        <v>2897.513</v>
      </c>
      <c r="Q24" s="135">
        <v>2987.705</v>
      </c>
      <c r="R24" s="135">
        <v>2889.67</v>
      </c>
      <c r="S24" s="133">
        <v>2942.9323333333336</v>
      </c>
      <c r="T24" s="135">
        <v>2885.3076666666666</v>
      </c>
      <c r="U24" s="596">
        <v>2055.779</v>
      </c>
      <c r="V24" s="596">
        <v>904.601</v>
      </c>
      <c r="W24" s="597">
        <v>2960.38</v>
      </c>
      <c r="X24" s="598">
        <v>61.06</v>
      </c>
      <c r="Y24" s="597">
        <v>3021.44</v>
      </c>
    </row>
    <row r="25" spans="1:25" ht="11.25">
      <c r="A25" s="343" t="s">
        <v>163</v>
      </c>
      <c r="B25" s="334"/>
      <c r="C25" s="328">
        <v>1574.308</v>
      </c>
      <c r="D25" s="328">
        <v>2368.17</v>
      </c>
      <c r="E25" s="328">
        <v>2170.806</v>
      </c>
      <c r="F25" s="328">
        <v>2269.395</v>
      </c>
      <c r="G25" s="328">
        <v>2388.62</v>
      </c>
      <c r="H25" s="328">
        <v>2419.107</v>
      </c>
      <c r="I25" s="328">
        <v>2778.6</v>
      </c>
      <c r="J25" s="328">
        <v>2381.3</v>
      </c>
      <c r="K25" s="328">
        <v>2485.208</v>
      </c>
      <c r="L25" s="328">
        <v>2485.815</v>
      </c>
      <c r="M25" s="328">
        <v>2492.586333333333</v>
      </c>
      <c r="N25" s="328">
        <v>2576.305</v>
      </c>
      <c r="O25" s="328">
        <v>2575.2</v>
      </c>
      <c r="P25" s="328">
        <v>2437.988</v>
      </c>
      <c r="Q25" s="328">
        <v>2561.684</v>
      </c>
      <c r="R25" s="328">
        <v>4042.5</v>
      </c>
      <c r="S25" s="134">
        <v>4118.866</v>
      </c>
      <c r="T25" s="328">
        <v>3898.911</v>
      </c>
      <c r="U25" s="673">
        <v>2160.769</v>
      </c>
      <c r="V25" s="673">
        <v>618.066</v>
      </c>
      <c r="W25" s="599">
        <v>2778.835</v>
      </c>
      <c r="X25" s="674">
        <v>1613.326</v>
      </c>
      <c r="Y25" s="599">
        <v>4392.161</v>
      </c>
    </row>
    <row r="26" spans="1:25" ht="11.25">
      <c r="A26" s="344" t="s">
        <v>164</v>
      </c>
      <c r="B26" s="333"/>
      <c r="C26" s="135">
        <v>1700.94</v>
      </c>
      <c r="D26" s="135">
        <v>1690.12</v>
      </c>
      <c r="E26" s="135">
        <v>1627.83</v>
      </c>
      <c r="F26" s="135">
        <v>1701.35</v>
      </c>
      <c r="G26" s="135">
        <v>1499.71</v>
      </c>
      <c r="H26" s="135">
        <v>1547.223</v>
      </c>
      <c r="I26" s="135">
        <v>1791.2</v>
      </c>
      <c r="J26" s="135">
        <v>1541.1</v>
      </c>
      <c r="K26" s="135">
        <v>1499.754</v>
      </c>
      <c r="L26" s="135">
        <v>1522.144</v>
      </c>
      <c r="M26" s="135">
        <v>1410.0146666666665</v>
      </c>
      <c r="N26" s="135">
        <v>1687.7569999999998</v>
      </c>
      <c r="O26" s="135">
        <v>1673.2</v>
      </c>
      <c r="P26" s="135">
        <v>1648.4824285714285</v>
      </c>
      <c r="Q26" s="135">
        <v>1691.382</v>
      </c>
      <c r="R26" s="135">
        <v>1726.6799999999998</v>
      </c>
      <c r="S26" s="133">
        <v>1794.9044285714288</v>
      </c>
      <c r="T26" s="135">
        <v>1760.9630000000002</v>
      </c>
      <c r="U26" s="596">
        <v>1173.297</v>
      </c>
      <c r="V26" s="596">
        <v>612.869</v>
      </c>
      <c r="W26" s="597">
        <v>1786.1660000000002</v>
      </c>
      <c r="X26" s="598">
        <v>46.83</v>
      </c>
      <c r="Y26" s="597">
        <v>1832.996</v>
      </c>
    </row>
    <row r="27" spans="1:25" ht="11.25">
      <c r="A27" s="343" t="s">
        <v>165</v>
      </c>
      <c r="B27" s="334"/>
      <c r="C27" s="328">
        <v>9619.33</v>
      </c>
      <c r="D27" s="328">
        <v>11169.8</v>
      </c>
      <c r="E27" s="328">
        <v>11455.765</v>
      </c>
      <c r="F27" s="328">
        <v>11782.62</v>
      </c>
      <c r="G27" s="328">
        <v>11290.74</v>
      </c>
      <c r="H27" s="328">
        <v>11668.633</v>
      </c>
      <c r="I27" s="328">
        <v>13134</v>
      </c>
      <c r="J27" s="328">
        <v>11310</v>
      </c>
      <c r="K27" s="328">
        <v>11298.403</v>
      </c>
      <c r="L27" s="328">
        <v>10992.934000000001</v>
      </c>
      <c r="M27" s="328">
        <v>10848.413</v>
      </c>
      <c r="N27" s="328">
        <v>11075.59</v>
      </c>
      <c r="O27" s="328">
        <v>10942.9</v>
      </c>
      <c r="P27" s="328">
        <v>11251.935000000001</v>
      </c>
      <c r="Q27" s="328">
        <v>10920.95</v>
      </c>
      <c r="R27" s="328">
        <v>11970.42</v>
      </c>
      <c r="S27" s="134">
        <v>11863.377</v>
      </c>
      <c r="T27" s="328">
        <v>11823.461000000001</v>
      </c>
      <c r="U27" s="673">
        <v>8769.6515</v>
      </c>
      <c r="V27" s="673">
        <v>2635.31</v>
      </c>
      <c r="W27" s="599">
        <v>11404.9615</v>
      </c>
      <c r="X27" s="674">
        <v>384.81</v>
      </c>
      <c r="Y27" s="599">
        <v>11789.771499999999</v>
      </c>
    </row>
    <row r="28" spans="1:25" ht="11.25">
      <c r="A28" s="344" t="s">
        <v>166</v>
      </c>
      <c r="B28" s="333"/>
      <c r="C28" s="135">
        <v>1251.75</v>
      </c>
      <c r="D28" s="135">
        <v>1488.17</v>
      </c>
      <c r="E28" s="135">
        <v>1367.57</v>
      </c>
      <c r="F28" s="135">
        <v>1285.117</v>
      </c>
      <c r="G28" s="135">
        <v>1254.74</v>
      </c>
      <c r="H28" s="135">
        <v>1308.903</v>
      </c>
      <c r="I28" s="135">
        <v>1401.4</v>
      </c>
      <c r="J28" s="135">
        <v>1254.2</v>
      </c>
      <c r="K28" s="135">
        <v>1256.7939999999999</v>
      </c>
      <c r="L28" s="135">
        <v>1237.676</v>
      </c>
      <c r="M28" s="135">
        <v>1221.0176666666666</v>
      </c>
      <c r="N28" s="135">
        <v>1250.07</v>
      </c>
      <c r="O28" s="135">
        <v>1220.8</v>
      </c>
      <c r="P28" s="135">
        <v>1219.461</v>
      </c>
      <c r="Q28" s="135">
        <v>1291.913</v>
      </c>
      <c r="R28" s="135">
        <v>1802.8600000000001</v>
      </c>
      <c r="S28" s="133">
        <v>2132.533</v>
      </c>
      <c r="T28" s="135">
        <v>2071.16</v>
      </c>
      <c r="U28" s="596">
        <v>1120.211</v>
      </c>
      <c r="V28" s="596">
        <v>430.182</v>
      </c>
      <c r="W28" s="597">
        <v>1550.393</v>
      </c>
      <c r="X28" s="598">
        <v>371.427</v>
      </c>
      <c r="Y28" s="597">
        <v>1921.8200000000002</v>
      </c>
    </row>
    <row r="29" spans="1:25" ht="11.25">
      <c r="A29" s="343" t="s">
        <v>167</v>
      </c>
      <c r="B29" s="334"/>
      <c r="C29" s="328">
        <v>3769.247</v>
      </c>
      <c r="D29" s="328">
        <v>4056.89</v>
      </c>
      <c r="E29" s="328">
        <v>4041.86</v>
      </c>
      <c r="F29" s="328">
        <v>3842.914</v>
      </c>
      <c r="G29" s="328">
        <v>3390.17</v>
      </c>
      <c r="H29" s="328">
        <v>3665.029</v>
      </c>
      <c r="I29" s="328">
        <v>4081</v>
      </c>
      <c r="J29" s="328">
        <v>3449</v>
      </c>
      <c r="K29" s="328">
        <v>3414.403</v>
      </c>
      <c r="L29" s="328">
        <v>3415.3289999999997</v>
      </c>
      <c r="M29" s="328">
        <v>3397.172</v>
      </c>
      <c r="N29" s="328">
        <v>3807.4350000000004</v>
      </c>
      <c r="O29" s="328">
        <v>3554.1000000000004</v>
      </c>
      <c r="P29" s="328">
        <v>3623.051571428571</v>
      </c>
      <c r="Q29" s="328">
        <v>3872.026</v>
      </c>
      <c r="R29" s="328">
        <v>6937.67</v>
      </c>
      <c r="S29" s="134">
        <v>7086.358</v>
      </c>
      <c r="T29" s="328">
        <v>6925.4130000000005</v>
      </c>
      <c r="U29" s="673">
        <v>2860.204</v>
      </c>
      <c r="V29" s="673">
        <v>1296.558</v>
      </c>
      <c r="W29" s="599">
        <v>4156.762000000001</v>
      </c>
      <c r="X29" s="674">
        <v>2869.145</v>
      </c>
      <c r="Y29" s="599">
        <v>7025.907000000001</v>
      </c>
    </row>
    <row r="30" spans="1:25" ht="11.25">
      <c r="A30" s="344" t="s">
        <v>168</v>
      </c>
      <c r="B30" s="333"/>
      <c r="C30" s="135">
        <v>10398.63</v>
      </c>
      <c r="D30" s="135">
        <v>10674.78</v>
      </c>
      <c r="E30" s="135">
        <v>11144.455</v>
      </c>
      <c r="F30" s="135">
        <v>11398.95</v>
      </c>
      <c r="G30" s="135">
        <v>11029.854000000001</v>
      </c>
      <c r="H30" s="135">
        <v>11116.089</v>
      </c>
      <c r="I30" s="135">
        <v>13450</v>
      </c>
      <c r="J30" s="135">
        <v>10888</v>
      </c>
      <c r="K30" s="135">
        <v>11369.919000000002</v>
      </c>
      <c r="L30" s="135">
        <v>11156.737000000001</v>
      </c>
      <c r="M30" s="135">
        <v>11084.014857142856</v>
      </c>
      <c r="N30" s="135">
        <v>10927.576000000001</v>
      </c>
      <c r="O30" s="135">
        <v>11126.5</v>
      </c>
      <c r="P30" s="135">
        <v>11248.844000000001</v>
      </c>
      <c r="Q30" s="135">
        <v>11525.967999999999</v>
      </c>
      <c r="R30" s="135">
        <v>17874.6</v>
      </c>
      <c r="S30" s="133">
        <v>18707.747</v>
      </c>
      <c r="T30" s="135">
        <v>18984.468</v>
      </c>
      <c r="U30" s="596">
        <v>8703.065</v>
      </c>
      <c r="V30" s="596">
        <v>3753.161</v>
      </c>
      <c r="W30" s="597">
        <v>12456.226</v>
      </c>
      <c r="X30" s="598">
        <v>6967.297</v>
      </c>
      <c r="Y30" s="597">
        <v>19423.523</v>
      </c>
    </row>
    <row r="31" spans="1:25" ht="11.25">
      <c r="A31" s="343" t="s">
        <v>169</v>
      </c>
      <c r="B31" s="334"/>
      <c r="C31" s="328">
        <v>37560.09</v>
      </c>
      <c r="D31" s="328">
        <v>35479.28</v>
      </c>
      <c r="E31" s="328">
        <v>40855.77</v>
      </c>
      <c r="F31" s="328">
        <v>38203</v>
      </c>
      <c r="G31" s="328">
        <v>31655.42</v>
      </c>
      <c r="H31" s="328">
        <v>32087.102</v>
      </c>
      <c r="I31" s="328">
        <v>38057</v>
      </c>
      <c r="J31" s="328">
        <v>31145</v>
      </c>
      <c r="K31" s="328">
        <v>31017.855000000003</v>
      </c>
      <c r="L31" s="328">
        <v>30481.110999999997</v>
      </c>
      <c r="M31" s="328">
        <v>30684.29233333333</v>
      </c>
      <c r="N31" s="328">
        <v>32397.665</v>
      </c>
      <c r="O31" s="328">
        <v>31535.2</v>
      </c>
      <c r="P31" s="328">
        <v>31367.179</v>
      </c>
      <c r="Q31" s="328">
        <v>31601.87</v>
      </c>
      <c r="R31" s="328">
        <v>34492.75</v>
      </c>
      <c r="S31" s="134">
        <v>34655.608</v>
      </c>
      <c r="T31" s="328">
        <v>34334.047</v>
      </c>
      <c r="U31" s="673">
        <v>24207.749</v>
      </c>
      <c r="V31" s="673">
        <v>8643.036</v>
      </c>
      <c r="W31" s="599">
        <v>32850.785</v>
      </c>
      <c r="X31" s="674">
        <v>2023.534</v>
      </c>
      <c r="Y31" s="599">
        <v>34874.319</v>
      </c>
    </row>
    <row r="32" spans="1:25" ht="11.25">
      <c r="A32" s="344" t="s">
        <v>170</v>
      </c>
      <c r="B32" s="333"/>
      <c r="C32" s="135"/>
      <c r="D32" s="135"/>
      <c r="E32" s="135"/>
      <c r="F32" s="135"/>
      <c r="G32" s="135"/>
      <c r="H32" s="135"/>
      <c r="I32" s="135"/>
      <c r="J32" s="135"/>
      <c r="K32" s="135"/>
      <c r="L32" s="135"/>
      <c r="M32" s="135"/>
      <c r="N32" s="135"/>
      <c r="O32" s="135"/>
      <c r="P32" s="135">
        <v>1155.121</v>
      </c>
      <c r="Q32" s="135">
        <v>1219.778</v>
      </c>
      <c r="R32" s="135">
        <v>1309.96</v>
      </c>
      <c r="S32" s="133">
        <v>1357.1209999999999</v>
      </c>
      <c r="T32" s="135">
        <v>1330.0249999999999</v>
      </c>
      <c r="U32" s="596">
        <v>819.615</v>
      </c>
      <c r="V32" s="596">
        <v>568.61</v>
      </c>
      <c r="W32" s="597">
        <v>1388.225</v>
      </c>
      <c r="X32" s="598">
        <v>35.621</v>
      </c>
      <c r="Y32" s="597">
        <v>1423.846</v>
      </c>
    </row>
    <row r="33" spans="1:25" ht="11.25">
      <c r="A33" s="343" t="s">
        <v>171</v>
      </c>
      <c r="B33" s="334"/>
      <c r="C33" s="328">
        <v>4054.62</v>
      </c>
      <c r="D33" s="328">
        <v>4553.87</v>
      </c>
      <c r="E33" s="328">
        <v>4340.68</v>
      </c>
      <c r="F33" s="328">
        <v>4859.256</v>
      </c>
      <c r="G33" s="328">
        <v>4297.03</v>
      </c>
      <c r="H33" s="328">
        <v>4581.354</v>
      </c>
      <c r="I33" s="328">
        <v>5847</v>
      </c>
      <c r="J33" s="328">
        <v>4914.5</v>
      </c>
      <c r="K33" s="328">
        <v>4907.888</v>
      </c>
      <c r="L33" s="328">
        <v>4947.8009999999995</v>
      </c>
      <c r="M33" s="328">
        <v>4956.139</v>
      </c>
      <c r="N33" s="328">
        <v>4988.778</v>
      </c>
      <c r="O33" s="328">
        <v>5001.9</v>
      </c>
      <c r="P33" s="328">
        <v>5087.89025</v>
      </c>
      <c r="Q33" s="328">
        <v>5258.015</v>
      </c>
      <c r="R33" s="328">
        <v>5941.53</v>
      </c>
      <c r="S33" s="134">
        <v>6020.7152</v>
      </c>
      <c r="T33" s="328">
        <v>6048.541</v>
      </c>
      <c r="U33" s="673">
        <v>4030.442</v>
      </c>
      <c r="V33" s="673">
        <v>1245.373</v>
      </c>
      <c r="W33" s="599">
        <v>5275.8150000000005</v>
      </c>
      <c r="X33" s="674">
        <v>898.371</v>
      </c>
      <c r="Y33" s="599">
        <v>6174.186000000001</v>
      </c>
    </row>
    <row r="34" spans="1:25" ht="11.25">
      <c r="A34" s="344" t="s">
        <v>172</v>
      </c>
      <c r="B34" s="333"/>
      <c r="C34" s="135">
        <v>2428.83</v>
      </c>
      <c r="D34" s="135">
        <v>2200.86</v>
      </c>
      <c r="E34" s="135">
        <v>2748.83</v>
      </c>
      <c r="F34" s="135">
        <v>2799.79</v>
      </c>
      <c r="G34" s="135">
        <v>2868.35</v>
      </c>
      <c r="H34" s="135">
        <v>2903.646</v>
      </c>
      <c r="I34" s="135">
        <v>3216.2</v>
      </c>
      <c r="J34" s="135">
        <v>2728.6</v>
      </c>
      <c r="K34" s="135">
        <v>2736.858</v>
      </c>
      <c r="L34" s="135">
        <v>2698.9449999999997</v>
      </c>
      <c r="M34" s="135">
        <v>2661.663</v>
      </c>
      <c r="N34" s="135">
        <v>2962.386</v>
      </c>
      <c r="O34" s="135">
        <v>2838.2</v>
      </c>
      <c r="P34" s="135">
        <v>2930.037</v>
      </c>
      <c r="Q34" s="135">
        <v>3281.3900000000003</v>
      </c>
      <c r="R34" s="135">
        <v>3920.2200000000003</v>
      </c>
      <c r="S34" s="133">
        <v>4205.8208</v>
      </c>
      <c r="T34" s="135">
        <v>3912.6559999999995</v>
      </c>
      <c r="U34" s="596">
        <v>2178.549</v>
      </c>
      <c r="V34" s="596">
        <v>1360.862</v>
      </c>
      <c r="W34" s="597">
        <v>3539.411</v>
      </c>
      <c r="X34" s="598">
        <v>421.204</v>
      </c>
      <c r="Y34" s="597">
        <v>3960.6150000000002</v>
      </c>
    </row>
    <row r="35" spans="1:25" ht="11.25">
      <c r="A35" s="343" t="s">
        <v>173</v>
      </c>
      <c r="B35" s="334"/>
      <c r="C35" s="328">
        <v>12403.45</v>
      </c>
      <c r="D35" s="328">
        <v>12172.29</v>
      </c>
      <c r="E35" s="328">
        <v>12524.2</v>
      </c>
      <c r="F35" s="328">
        <v>12307.35</v>
      </c>
      <c r="G35" s="328">
        <v>10704.28</v>
      </c>
      <c r="H35" s="328">
        <v>10213.232</v>
      </c>
      <c r="I35" s="328">
        <v>11926</v>
      </c>
      <c r="J35" s="328">
        <v>9492</v>
      </c>
      <c r="K35" s="328">
        <v>9684.308</v>
      </c>
      <c r="L35" s="328">
        <v>9463.198</v>
      </c>
      <c r="M35" s="328">
        <v>9492.55084057971</v>
      </c>
      <c r="N35" s="328">
        <v>12821.641</v>
      </c>
      <c r="O35" s="328">
        <v>11932.400000000001</v>
      </c>
      <c r="P35" s="328">
        <v>12310.161205128206</v>
      </c>
      <c r="Q35" s="328">
        <v>12960.563</v>
      </c>
      <c r="R35" s="328">
        <v>15102.01</v>
      </c>
      <c r="S35" s="134">
        <v>15930.491000000002</v>
      </c>
      <c r="T35" s="328">
        <v>16093.097000000002</v>
      </c>
      <c r="U35" s="673">
        <v>7434.653</v>
      </c>
      <c r="V35" s="673">
        <v>7422.592</v>
      </c>
      <c r="W35" s="599">
        <v>14857.244999999999</v>
      </c>
      <c r="X35" s="674">
        <v>1558.521</v>
      </c>
      <c r="Y35" s="599">
        <v>16415.766</v>
      </c>
    </row>
    <row r="36" spans="1:25" ht="11.25">
      <c r="A36" s="344" t="s">
        <v>174</v>
      </c>
      <c r="B36" s="333"/>
      <c r="C36" s="135">
        <v>817.12</v>
      </c>
      <c r="D36" s="135">
        <v>1025.13</v>
      </c>
      <c r="E36" s="135">
        <v>905.3</v>
      </c>
      <c r="F36" s="135">
        <v>837.01</v>
      </c>
      <c r="G36" s="135">
        <v>913.35</v>
      </c>
      <c r="H36" s="135">
        <v>847.175</v>
      </c>
      <c r="I36" s="135">
        <v>1106.6</v>
      </c>
      <c r="J36" s="135">
        <v>971.7</v>
      </c>
      <c r="K36" s="135">
        <v>921.776</v>
      </c>
      <c r="L36" s="135">
        <v>1157.149</v>
      </c>
      <c r="M36" s="135">
        <v>1038.675</v>
      </c>
      <c r="N36" s="135">
        <v>1041.836</v>
      </c>
      <c r="O36" s="135">
        <v>1073.6</v>
      </c>
      <c r="P36" s="135">
        <v>1141.196</v>
      </c>
      <c r="Q36" s="135">
        <v>1105.324</v>
      </c>
      <c r="R36" s="135">
        <v>1191.7</v>
      </c>
      <c r="S36" s="133">
        <v>1253.9515</v>
      </c>
      <c r="T36" s="135">
        <v>1343.739</v>
      </c>
      <c r="U36" s="596">
        <v>1007.794</v>
      </c>
      <c r="V36" s="596">
        <v>268.643</v>
      </c>
      <c r="W36" s="597">
        <v>1276.437</v>
      </c>
      <c r="X36" s="598">
        <v>80.427</v>
      </c>
      <c r="Y36" s="597">
        <v>1356.8639999999998</v>
      </c>
    </row>
    <row r="37" spans="1:25" ht="11.25">
      <c r="A37" s="343" t="s">
        <v>175</v>
      </c>
      <c r="B37" s="334"/>
      <c r="C37" s="328">
        <v>125.975</v>
      </c>
      <c r="D37" s="328">
        <v>295.09</v>
      </c>
      <c r="E37" s="328">
        <v>412.704</v>
      </c>
      <c r="F37" s="328">
        <v>560.28</v>
      </c>
      <c r="G37" s="328">
        <v>547.96</v>
      </c>
      <c r="H37" s="328">
        <v>573.471</v>
      </c>
      <c r="I37" s="328">
        <v>688</v>
      </c>
      <c r="J37" s="328">
        <v>580.7</v>
      </c>
      <c r="K37" s="328">
        <v>595.8</v>
      </c>
      <c r="L37" s="328">
        <v>747.223</v>
      </c>
      <c r="M37" s="328">
        <v>789.53</v>
      </c>
      <c r="N37" s="328">
        <v>805.316</v>
      </c>
      <c r="O37" s="328">
        <v>852.9000000000001</v>
      </c>
      <c r="P37" s="328">
        <v>869.1569999999999</v>
      </c>
      <c r="Q37" s="328">
        <v>873.674</v>
      </c>
      <c r="R37" s="328">
        <v>1319.88</v>
      </c>
      <c r="S37" s="134">
        <v>1240.684</v>
      </c>
      <c r="T37" s="328">
        <v>1350.122</v>
      </c>
      <c r="U37" s="673">
        <v>709.664</v>
      </c>
      <c r="V37" s="673">
        <v>154.44</v>
      </c>
      <c r="W37" s="599">
        <v>864.104</v>
      </c>
      <c r="X37" s="674">
        <v>447.036</v>
      </c>
      <c r="Y37" s="599">
        <v>1311.14</v>
      </c>
    </row>
    <row r="38" spans="1:25" ht="11.25">
      <c r="A38" s="344" t="s">
        <v>176</v>
      </c>
      <c r="B38" s="333"/>
      <c r="C38" s="135">
        <v>1985.616</v>
      </c>
      <c r="D38" s="135">
        <v>2255.65</v>
      </c>
      <c r="E38" s="135">
        <v>2178.304</v>
      </c>
      <c r="F38" s="135">
        <v>2162.568</v>
      </c>
      <c r="G38" s="135">
        <v>2063.1040000000003</v>
      </c>
      <c r="H38" s="135">
        <v>1798.3319999999999</v>
      </c>
      <c r="I38" s="135">
        <v>2483.6</v>
      </c>
      <c r="J38" s="135">
        <v>1983.8</v>
      </c>
      <c r="K38" s="135">
        <v>2018.689</v>
      </c>
      <c r="L38" s="135">
        <v>2037.4579999999999</v>
      </c>
      <c r="M38" s="135">
        <v>1948.777</v>
      </c>
      <c r="N38" s="135">
        <v>2282.493</v>
      </c>
      <c r="O38" s="135">
        <v>2321</v>
      </c>
      <c r="P38" s="135">
        <v>2273.643</v>
      </c>
      <c r="Q38" s="135">
        <v>2389.295</v>
      </c>
      <c r="R38" s="135">
        <v>6024.6900000000005</v>
      </c>
      <c r="S38" s="133">
        <v>6341.8369999999995</v>
      </c>
      <c r="T38" s="135">
        <v>6441.308</v>
      </c>
      <c r="U38" s="596">
        <v>1883.69</v>
      </c>
      <c r="V38" s="596">
        <v>576.611</v>
      </c>
      <c r="W38" s="675">
        <v>2460.301</v>
      </c>
      <c r="X38" s="598">
        <v>3991.338</v>
      </c>
      <c r="Y38" s="675">
        <v>6451.639</v>
      </c>
    </row>
    <row r="39" spans="1:25" ht="11.25">
      <c r="A39" s="343" t="s">
        <v>177</v>
      </c>
      <c r="B39" s="334"/>
      <c r="C39" s="328">
        <v>1621.98</v>
      </c>
      <c r="D39" s="328">
        <v>2039.68</v>
      </c>
      <c r="E39" s="328">
        <v>1925.244</v>
      </c>
      <c r="F39" s="328">
        <v>1889.196</v>
      </c>
      <c r="G39" s="328">
        <v>1799.69</v>
      </c>
      <c r="H39" s="328">
        <v>2151.4809999999998</v>
      </c>
      <c r="I39" s="328">
        <v>2153.4</v>
      </c>
      <c r="J39" s="328">
        <v>1916.7</v>
      </c>
      <c r="K39" s="328">
        <v>1970.025</v>
      </c>
      <c r="L39" s="328">
        <v>2018.34</v>
      </c>
      <c r="M39" s="328">
        <v>2005.3559999999998</v>
      </c>
      <c r="N39" s="328">
        <v>2153.805</v>
      </c>
      <c r="O39" s="328">
        <v>2037.5</v>
      </c>
      <c r="P39" s="328">
        <v>2047.7510000000002</v>
      </c>
      <c r="Q39" s="328">
        <v>2119.515</v>
      </c>
      <c r="R39" s="328">
        <v>2601.01</v>
      </c>
      <c r="S39" s="134">
        <v>2866.4590000000003</v>
      </c>
      <c r="T39" s="328">
        <v>3063.545</v>
      </c>
      <c r="U39" s="673">
        <v>1558.908</v>
      </c>
      <c r="V39" s="673">
        <v>824.398</v>
      </c>
      <c r="W39" s="599">
        <v>2383.306</v>
      </c>
      <c r="X39" s="674">
        <v>691.25</v>
      </c>
      <c r="Y39" s="599">
        <v>3074.556</v>
      </c>
    </row>
    <row r="40" spans="1:25" ht="11.25">
      <c r="A40" s="344" t="s">
        <v>178</v>
      </c>
      <c r="B40" s="333"/>
      <c r="C40" s="135">
        <v>565.21</v>
      </c>
      <c r="D40" s="135">
        <v>610.54</v>
      </c>
      <c r="E40" s="135">
        <v>647.28</v>
      </c>
      <c r="F40" s="135">
        <v>687.485</v>
      </c>
      <c r="G40" s="135">
        <v>687.14</v>
      </c>
      <c r="H40" s="135">
        <v>706.101</v>
      </c>
      <c r="I40" s="135">
        <v>870.8</v>
      </c>
      <c r="J40" s="135">
        <v>775.5</v>
      </c>
      <c r="K40" s="135">
        <v>746.8069999999999</v>
      </c>
      <c r="L40" s="135">
        <v>753.291</v>
      </c>
      <c r="M40" s="135">
        <v>753.635</v>
      </c>
      <c r="N40" s="135">
        <v>758.017</v>
      </c>
      <c r="O40" s="135">
        <v>749.2</v>
      </c>
      <c r="P40" s="135">
        <v>744.007</v>
      </c>
      <c r="Q40" s="135">
        <v>771.109</v>
      </c>
      <c r="R40" s="135">
        <v>774.9599999999999</v>
      </c>
      <c r="S40" s="133">
        <v>792.1470000000002</v>
      </c>
      <c r="T40" s="135">
        <v>782.05</v>
      </c>
      <c r="U40" s="596">
        <v>609.2773333333332</v>
      </c>
      <c r="V40" s="596">
        <v>156.881</v>
      </c>
      <c r="W40" s="597">
        <v>766.1583333333332</v>
      </c>
      <c r="X40" s="598">
        <v>13.372</v>
      </c>
      <c r="Y40" s="597">
        <v>779.5303333333331</v>
      </c>
    </row>
    <row r="41" spans="1:25" ht="11.25">
      <c r="A41" s="343" t="s">
        <v>179</v>
      </c>
      <c r="B41" s="334"/>
      <c r="C41" s="328">
        <v>1561.34</v>
      </c>
      <c r="D41" s="328">
        <v>1451.64</v>
      </c>
      <c r="E41" s="328">
        <v>1573.79</v>
      </c>
      <c r="F41" s="328">
        <v>1507.76</v>
      </c>
      <c r="G41" s="328">
        <v>1377.31</v>
      </c>
      <c r="H41" s="328">
        <v>1290.064</v>
      </c>
      <c r="I41" s="328">
        <v>1693.6</v>
      </c>
      <c r="J41" s="328">
        <v>1478.3</v>
      </c>
      <c r="K41" s="328">
        <v>1423.379</v>
      </c>
      <c r="L41" s="328">
        <v>1437.7</v>
      </c>
      <c r="M41" s="328">
        <v>1438.368</v>
      </c>
      <c r="N41" s="328">
        <v>1410.6960000000001</v>
      </c>
      <c r="O41" s="328">
        <v>1421.1</v>
      </c>
      <c r="P41" s="328">
        <v>1456.739</v>
      </c>
      <c r="Q41" s="328">
        <v>1439.21</v>
      </c>
      <c r="R41" s="328">
        <v>9621.5</v>
      </c>
      <c r="S41" s="134">
        <v>9330.678</v>
      </c>
      <c r="T41" s="328">
        <v>4689.254</v>
      </c>
      <c r="U41" s="673">
        <v>1241.963</v>
      </c>
      <c r="V41" s="673">
        <v>297.032</v>
      </c>
      <c r="W41" s="599">
        <v>1538.995</v>
      </c>
      <c r="X41" s="674">
        <v>3193.785</v>
      </c>
      <c r="Y41" s="599">
        <v>4732.78</v>
      </c>
    </row>
    <row r="42" spans="1:25" ht="11.25">
      <c r="A42" s="344" t="s">
        <v>180</v>
      </c>
      <c r="B42" s="333"/>
      <c r="C42" s="135">
        <v>2123.635</v>
      </c>
      <c r="D42" s="135">
        <v>2285.59</v>
      </c>
      <c r="E42" s="135">
        <v>2417.8</v>
      </c>
      <c r="F42" s="135">
        <v>2313</v>
      </c>
      <c r="G42" s="135">
        <v>1908.11</v>
      </c>
      <c r="H42" s="135">
        <v>1745.9260000000002</v>
      </c>
      <c r="I42" s="135">
        <v>2276.6</v>
      </c>
      <c r="J42" s="135">
        <v>1944.3</v>
      </c>
      <c r="K42" s="135">
        <v>1915.292</v>
      </c>
      <c r="L42" s="135">
        <v>1993.0720000000001</v>
      </c>
      <c r="M42" s="135">
        <v>1948.007</v>
      </c>
      <c r="N42" s="135">
        <v>2049.076</v>
      </c>
      <c r="O42" s="135">
        <v>2049.3</v>
      </c>
      <c r="P42" s="135">
        <v>2028.53</v>
      </c>
      <c r="Q42" s="135">
        <v>2027.326</v>
      </c>
      <c r="R42" s="135">
        <v>2838.11</v>
      </c>
      <c r="S42" s="133">
        <v>2837.3599999999997</v>
      </c>
      <c r="T42" s="135">
        <v>2865.918</v>
      </c>
      <c r="U42" s="596">
        <v>1645.472</v>
      </c>
      <c r="V42" s="596">
        <v>573.924</v>
      </c>
      <c r="W42" s="597">
        <v>2219.3959999999997</v>
      </c>
      <c r="X42" s="598">
        <v>964.233</v>
      </c>
      <c r="Y42" s="597">
        <v>3183.629</v>
      </c>
    </row>
    <row r="43" spans="1:25" ht="11.25">
      <c r="A43" s="343" t="s">
        <v>181</v>
      </c>
      <c r="B43" s="334"/>
      <c r="C43" s="328">
        <v>1495.7</v>
      </c>
      <c r="D43" s="328">
        <v>1574.74</v>
      </c>
      <c r="E43" s="328">
        <v>1724.843</v>
      </c>
      <c r="F43" s="328">
        <v>1604.18</v>
      </c>
      <c r="G43" s="328">
        <v>1406.59</v>
      </c>
      <c r="H43" s="328">
        <v>1300.268</v>
      </c>
      <c r="I43" s="328">
        <v>1560</v>
      </c>
      <c r="J43" s="328">
        <v>1284</v>
      </c>
      <c r="K43" s="328">
        <v>1351.161</v>
      </c>
      <c r="L43" s="328">
        <v>1333.042</v>
      </c>
      <c r="M43" s="328">
        <v>1311.518</v>
      </c>
      <c r="N43" s="328">
        <v>1521.621</v>
      </c>
      <c r="O43" s="328">
        <v>1635.7</v>
      </c>
      <c r="P43" s="328">
        <v>1606.114</v>
      </c>
      <c r="Q43" s="328">
        <v>1753.908</v>
      </c>
      <c r="R43" s="328">
        <v>3265.15</v>
      </c>
      <c r="S43" s="134">
        <v>3169.2709999999997</v>
      </c>
      <c r="T43" s="328">
        <v>3685.8419999999996</v>
      </c>
      <c r="U43" s="673">
        <v>1109.7825</v>
      </c>
      <c r="V43" s="673">
        <v>1012.621</v>
      </c>
      <c r="W43" s="599">
        <v>2122.4035</v>
      </c>
      <c r="X43" s="674">
        <v>1319.331</v>
      </c>
      <c r="Y43" s="599">
        <v>3441.7344999999996</v>
      </c>
    </row>
    <row r="44" spans="1:25" ht="11.25">
      <c r="A44" s="344" t="s">
        <v>182</v>
      </c>
      <c r="B44" s="333"/>
      <c r="C44" s="135">
        <v>7606.476</v>
      </c>
      <c r="D44" s="135">
        <v>15361.46</v>
      </c>
      <c r="E44" s="135">
        <v>14381.606</v>
      </c>
      <c r="F44" s="135">
        <v>14685.13</v>
      </c>
      <c r="G44" s="135">
        <v>13974.03</v>
      </c>
      <c r="H44" s="135">
        <v>13619.868</v>
      </c>
      <c r="I44" s="135">
        <v>17072.8</v>
      </c>
      <c r="J44" s="135">
        <v>14128.9</v>
      </c>
      <c r="K44" s="135">
        <v>13974.74</v>
      </c>
      <c r="L44" s="135">
        <v>13998.956999999999</v>
      </c>
      <c r="M44" s="135">
        <v>13919.187000000002</v>
      </c>
      <c r="N44" s="135">
        <v>14060.889000000001</v>
      </c>
      <c r="O44" s="135">
        <v>14114.900000000001</v>
      </c>
      <c r="P44" s="135">
        <v>14020.884999999998</v>
      </c>
      <c r="Q44" s="135">
        <v>14277.736</v>
      </c>
      <c r="R44" s="135">
        <v>18127.42</v>
      </c>
      <c r="S44" s="133">
        <v>18379.269</v>
      </c>
      <c r="T44" s="135">
        <v>18598.769</v>
      </c>
      <c r="U44" s="596">
        <v>10850.582</v>
      </c>
      <c r="V44" s="596">
        <v>4085.599</v>
      </c>
      <c r="W44" s="597">
        <v>14936.181</v>
      </c>
      <c r="X44" s="598">
        <v>4142.498</v>
      </c>
      <c r="Y44" s="597">
        <v>19078.679</v>
      </c>
    </row>
    <row r="45" spans="1:25" ht="11.25">
      <c r="A45" s="343" t="s">
        <v>183</v>
      </c>
      <c r="B45" s="334"/>
      <c r="C45" s="328">
        <v>18833.236</v>
      </c>
      <c r="D45" s="328">
        <v>15844.78</v>
      </c>
      <c r="E45" s="328">
        <v>16846.966</v>
      </c>
      <c r="F45" s="328">
        <v>16561.446</v>
      </c>
      <c r="G45" s="328">
        <v>15873.95</v>
      </c>
      <c r="H45" s="328">
        <v>16095.146</v>
      </c>
      <c r="I45" s="328">
        <v>19994</v>
      </c>
      <c r="J45" s="328">
        <v>15597</v>
      </c>
      <c r="K45" s="328">
        <v>15880.666000000001</v>
      </c>
      <c r="L45" s="328">
        <v>15534.96</v>
      </c>
      <c r="M45" s="328">
        <v>15398.970333333333</v>
      </c>
      <c r="N45" s="328">
        <v>15769.683</v>
      </c>
      <c r="O45" s="328">
        <v>15053.400000000001</v>
      </c>
      <c r="P45" s="328">
        <v>15252.384</v>
      </c>
      <c r="Q45" s="328">
        <v>15629.555</v>
      </c>
      <c r="R45" s="328">
        <v>21804.53</v>
      </c>
      <c r="S45" s="134">
        <v>22374.781333333332</v>
      </c>
      <c r="T45" s="328">
        <v>22125.891000000003</v>
      </c>
      <c r="U45" s="673">
        <v>11099.509</v>
      </c>
      <c r="V45" s="673">
        <v>5586.148</v>
      </c>
      <c r="W45" s="599">
        <v>16685.657</v>
      </c>
      <c r="X45" s="674">
        <v>5455.662</v>
      </c>
      <c r="Y45" s="599">
        <v>22141.319</v>
      </c>
    </row>
    <row r="46" spans="1:25" ht="11.25">
      <c r="A46" s="344" t="s">
        <v>184</v>
      </c>
      <c r="B46" s="333"/>
      <c r="C46" s="135">
        <v>1014.77</v>
      </c>
      <c r="D46" s="135">
        <v>904.98</v>
      </c>
      <c r="E46" s="135">
        <v>428.398</v>
      </c>
      <c r="F46" s="135">
        <v>403.212</v>
      </c>
      <c r="G46" s="135">
        <v>378.46</v>
      </c>
      <c r="H46" s="135">
        <v>396.627</v>
      </c>
      <c r="I46" s="135">
        <v>1082.8</v>
      </c>
      <c r="J46" s="135">
        <v>949.2</v>
      </c>
      <c r="K46" s="135">
        <v>965.707</v>
      </c>
      <c r="L46" s="135">
        <v>982.102</v>
      </c>
      <c r="M46" s="135">
        <v>1029.156</v>
      </c>
      <c r="N46" s="135">
        <v>1098.527</v>
      </c>
      <c r="O46" s="135">
        <v>1461.1</v>
      </c>
      <c r="P46" s="135">
        <v>1438.27</v>
      </c>
      <c r="Q46" s="135">
        <v>1131.5720000000001</v>
      </c>
      <c r="R46" s="135">
        <v>1428.42</v>
      </c>
      <c r="S46" s="133">
        <v>1416.9789999999998</v>
      </c>
      <c r="T46" s="135">
        <v>1391.356</v>
      </c>
      <c r="U46" s="596">
        <v>772.917</v>
      </c>
      <c r="V46" s="596">
        <v>262.841</v>
      </c>
      <c r="W46" s="597">
        <v>1035.758</v>
      </c>
      <c r="X46" s="598">
        <v>316.755</v>
      </c>
      <c r="Y46" s="597">
        <v>1352.513</v>
      </c>
    </row>
    <row r="47" spans="1:25" ht="11.25">
      <c r="A47" s="343" t="s">
        <v>185</v>
      </c>
      <c r="B47" s="334"/>
      <c r="C47" s="328">
        <v>40625.06</v>
      </c>
      <c r="D47" s="328">
        <v>52577.1</v>
      </c>
      <c r="E47" s="328">
        <v>55077.81</v>
      </c>
      <c r="F47" s="328">
        <v>55607.54</v>
      </c>
      <c r="G47" s="328">
        <v>21589.96</v>
      </c>
      <c r="H47" s="328">
        <v>22949.599</v>
      </c>
      <c r="I47" s="328">
        <v>29038</v>
      </c>
      <c r="J47" s="328">
        <v>23151</v>
      </c>
      <c r="K47" s="328">
        <v>22365.737999999998</v>
      </c>
      <c r="L47" s="328">
        <v>22542.105</v>
      </c>
      <c r="M47" s="328">
        <v>23036.207000000002</v>
      </c>
      <c r="N47" s="328">
        <v>53289.489</v>
      </c>
      <c r="O47" s="328">
        <v>46558.3</v>
      </c>
      <c r="P47" s="328">
        <v>47803.773</v>
      </c>
      <c r="Q47" s="328">
        <v>47259.744</v>
      </c>
      <c r="R47" s="328">
        <v>59089.17999999999</v>
      </c>
      <c r="S47" s="134">
        <v>62148.763999999996</v>
      </c>
      <c r="T47" s="328">
        <v>59109.917</v>
      </c>
      <c r="U47" s="673">
        <v>16899.272</v>
      </c>
      <c r="V47" s="673">
        <v>33543.33</v>
      </c>
      <c r="W47" s="599">
        <v>50442.602</v>
      </c>
      <c r="X47" s="674">
        <v>11459.457</v>
      </c>
      <c r="Y47" s="599">
        <v>61902.059</v>
      </c>
    </row>
    <row r="48" spans="1:25" ht="11.25">
      <c r="A48" s="344" t="s">
        <v>186</v>
      </c>
      <c r="B48" s="333"/>
      <c r="C48" s="135">
        <v>1087.886</v>
      </c>
      <c r="D48" s="135">
        <v>1004.91</v>
      </c>
      <c r="E48" s="135">
        <v>1028.04</v>
      </c>
      <c r="F48" s="135">
        <v>960.724</v>
      </c>
      <c r="G48" s="135">
        <v>757.146</v>
      </c>
      <c r="H48" s="135">
        <v>943.011</v>
      </c>
      <c r="I48" s="135">
        <v>1067</v>
      </c>
      <c r="J48" s="135">
        <v>899</v>
      </c>
      <c r="K48" s="135">
        <v>892.14</v>
      </c>
      <c r="L48" s="135">
        <v>898.919</v>
      </c>
      <c r="M48" s="135">
        <v>883.364</v>
      </c>
      <c r="N48" s="135">
        <v>904.538</v>
      </c>
      <c r="O48" s="135">
        <v>910.2</v>
      </c>
      <c r="P48" s="135">
        <v>879.281</v>
      </c>
      <c r="Q48" s="135">
        <v>911.4340000000001</v>
      </c>
      <c r="R48" s="135">
        <v>932.14</v>
      </c>
      <c r="S48" s="133">
        <v>1000.0426666666667</v>
      </c>
      <c r="T48" s="135">
        <v>991.956</v>
      </c>
      <c r="U48" s="596">
        <v>708.697</v>
      </c>
      <c r="V48" s="596">
        <v>289.218</v>
      </c>
      <c r="W48" s="597">
        <v>997.915</v>
      </c>
      <c r="X48" s="598">
        <v>8.909</v>
      </c>
      <c r="Y48" s="597">
        <v>1006.824</v>
      </c>
    </row>
    <row r="49" spans="1:25" ht="11.25">
      <c r="A49" s="343" t="s">
        <v>187</v>
      </c>
      <c r="B49" s="334"/>
      <c r="C49" s="328">
        <v>2219.78</v>
      </c>
      <c r="D49" s="328">
        <v>2537.92</v>
      </c>
      <c r="E49" s="328">
        <v>2255.24</v>
      </c>
      <c r="F49" s="328">
        <v>2699.34</v>
      </c>
      <c r="G49" s="328">
        <v>2263.28</v>
      </c>
      <c r="H49" s="328">
        <v>2351.503</v>
      </c>
      <c r="I49" s="328">
        <v>2717.2</v>
      </c>
      <c r="J49" s="328">
        <v>2353.6</v>
      </c>
      <c r="K49" s="328">
        <v>2463.893</v>
      </c>
      <c r="L49" s="328">
        <v>2496.314</v>
      </c>
      <c r="M49" s="328">
        <v>2307.79</v>
      </c>
      <c r="N49" s="328">
        <v>3122.2839999999997</v>
      </c>
      <c r="O49" s="328">
        <v>2792.9</v>
      </c>
      <c r="P49" s="328">
        <v>2655.6510909090903</v>
      </c>
      <c r="Q49" s="328">
        <v>2989.437</v>
      </c>
      <c r="R49" s="328">
        <v>3013.2</v>
      </c>
      <c r="S49" s="134">
        <v>2979.596233333333</v>
      </c>
      <c r="T49" s="328">
        <v>3080.7099999999996</v>
      </c>
      <c r="U49" s="673">
        <v>1891.161</v>
      </c>
      <c r="V49" s="673">
        <v>1098.71</v>
      </c>
      <c r="W49" s="599">
        <v>2989.871</v>
      </c>
      <c r="X49" s="674">
        <v>151.968</v>
      </c>
      <c r="Y49" s="599">
        <v>3141.839</v>
      </c>
    </row>
    <row r="50" spans="1:25" ht="11.25">
      <c r="A50" s="344" t="s">
        <v>188</v>
      </c>
      <c r="B50" s="333"/>
      <c r="C50" s="135">
        <v>65655.676</v>
      </c>
      <c r="D50" s="135">
        <v>66584.94</v>
      </c>
      <c r="E50" s="135">
        <v>67544.29</v>
      </c>
      <c r="F50" s="135">
        <v>67513.99</v>
      </c>
      <c r="G50" s="135">
        <v>58076.97</v>
      </c>
      <c r="H50" s="135">
        <v>55867.199</v>
      </c>
      <c r="I50" s="135">
        <v>64957</v>
      </c>
      <c r="J50" s="135">
        <v>53179</v>
      </c>
      <c r="K50" s="135">
        <v>53866.003</v>
      </c>
      <c r="L50" s="135">
        <v>53438.201499999996</v>
      </c>
      <c r="M50" s="135">
        <v>53112.42</v>
      </c>
      <c r="N50" s="135">
        <v>59589.243</v>
      </c>
      <c r="O50" s="135">
        <v>58440.899999999994</v>
      </c>
      <c r="P50" s="135">
        <v>57741.979</v>
      </c>
      <c r="Q50" s="135">
        <v>59338.641</v>
      </c>
      <c r="R50" s="135">
        <v>66809.07</v>
      </c>
      <c r="S50" s="133">
        <v>66917.764</v>
      </c>
      <c r="T50" s="135">
        <v>66820.53700000001</v>
      </c>
      <c r="U50" s="596">
        <v>41863.839</v>
      </c>
      <c r="V50" s="596">
        <v>19169.233</v>
      </c>
      <c r="W50" s="600">
        <v>61033.072</v>
      </c>
      <c r="X50" s="598">
        <v>6521.039</v>
      </c>
      <c r="Y50" s="597">
        <v>67554.111</v>
      </c>
    </row>
    <row r="51" spans="1:25" ht="11.25">
      <c r="A51" s="343" t="s">
        <v>189</v>
      </c>
      <c r="B51" s="334"/>
      <c r="C51" s="328">
        <v>26914.92</v>
      </c>
      <c r="D51" s="328">
        <v>26139.49</v>
      </c>
      <c r="E51" s="328">
        <v>28389.08</v>
      </c>
      <c r="F51" s="328">
        <v>28962.07</v>
      </c>
      <c r="G51" s="328">
        <v>25428.53</v>
      </c>
      <c r="H51" s="328">
        <v>25449.56</v>
      </c>
      <c r="I51" s="328">
        <v>29353</v>
      </c>
      <c r="J51" s="328">
        <v>24193</v>
      </c>
      <c r="K51" s="328">
        <v>24709.422</v>
      </c>
      <c r="L51" s="328">
        <v>24234.789</v>
      </c>
      <c r="M51" s="328">
        <v>23767.393</v>
      </c>
      <c r="N51" s="328">
        <v>28270.254</v>
      </c>
      <c r="O51" s="328">
        <v>27317.7</v>
      </c>
      <c r="P51" s="328">
        <v>27078.805019178082</v>
      </c>
      <c r="Q51" s="328">
        <v>27888.475</v>
      </c>
      <c r="R51" s="328">
        <v>32615.59</v>
      </c>
      <c r="S51" s="134">
        <v>33317.224</v>
      </c>
      <c r="T51" s="328">
        <v>32657.325999999997</v>
      </c>
      <c r="U51" s="673">
        <v>19100.657</v>
      </c>
      <c r="V51" s="673">
        <v>9713.792</v>
      </c>
      <c r="W51" s="599">
        <v>28814.449</v>
      </c>
      <c r="X51" s="674">
        <v>4559.597</v>
      </c>
      <c r="Y51" s="599">
        <v>33374.046</v>
      </c>
    </row>
    <row r="52" spans="1:25" ht="11.25">
      <c r="A52" s="345" t="s">
        <v>190</v>
      </c>
      <c r="B52" s="335"/>
      <c r="C52" s="136">
        <f aca="true" t="shared" si="0" ref="C52:J52">SUM(C10:C51)</f>
        <v>569345.1130000001</v>
      </c>
      <c r="D52" s="136">
        <f t="shared" si="0"/>
        <v>602348.7859999998</v>
      </c>
      <c r="E52" s="136">
        <f t="shared" si="0"/>
        <v>615463.612</v>
      </c>
      <c r="F52" s="136">
        <f t="shared" si="0"/>
        <v>608931.189</v>
      </c>
      <c r="G52" s="136">
        <f t="shared" si="0"/>
        <v>525876.5330000002</v>
      </c>
      <c r="H52" s="136">
        <f t="shared" si="0"/>
        <v>527683.1270000001</v>
      </c>
      <c r="I52" s="136">
        <f t="shared" si="0"/>
        <v>633343.0999999999</v>
      </c>
      <c r="J52" s="136">
        <f t="shared" si="0"/>
        <v>516543.072</v>
      </c>
      <c r="K52" s="136">
        <v>515458.98400000005</v>
      </c>
      <c r="L52" s="136">
        <v>510842.293341096</v>
      </c>
      <c r="M52" s="136">
        <v>508557.3492161207</v>
      </c>
      <c r="N52" s="136">
        <v>572862.6059999999</v>
      </c>
      <c r="O52" s="136">
        <f>SUM(O10:O51)</f>
        <v>558580.7000000001</v>
      </c>
      <c r="P52" s="136">
        <v>558810.6245652154</v>
      </c>
      <c r="Q52" s="136">
        <v>568546.8869999999</v>
      </c>
      <c r="R52" s="136">
        <v>675131.33</v>
      </c>
      <c r="S52" s="346">
        <v>686076.454881736</v>
      </c>
      <c r="T52" s="136">
        <v>679065.5385000001</v>
      </c>
      <c r="U52" s="601">
        <v>398066.7593333333</v>
      </c>
      <c r="V52" s="601">
        <v>197051.394</v>
      </c>
      <c r="W52" s="601">
        <v>595118.1533333333</v>
      </c>
      <c r="X52" s="602">
        <v>92828.884</v>
      </c>
      <c r="Y52" s="603">
        <v>687947.0373333333</v>
      </c>
    </row>
    <row r="53" spans="1:25" ht="11.25">
      <c r="A53" s="347" t="s">
        <v>191</v>
      </c>
      <c r="B53" s="336"/>
      <c r="C53" s="138">
        <f>C12+C21+C23+C27+C31+C50+C51</f>
        <v>360158.57899999997</v>
      </c>
      <c r="D53" s="337">
        <f>D12+D21+D23+D27+D31+D50+D51</f>
        <v>371578.92</v>
      </c>
      <c r="E53" s="138">
        <f>E12+E21+E23+E27+E31+E50+E51</f>
        <v>378328.409</v>
      </c>
      <c r="F53" s="138">
        <f>F12+F21+F23+F27+F31+F50+F51</f>
        <v>370813.438</v>
      </c>
      <c r="G53" s="138">
        <v>334049.58</v>
      </c>
      <c r="H53" s="138">
        <v>331679.587</v>
      </c>
      <c r="I53" s="138">
        <v>411537.2</v>
      </c>
      <c r="J53" s="138">
        <f>J12+J21+J23+J27+J31+J50+J51</f>
        <v>320038</v>
      </c>
      <c r="K53" s="138">
        <v>317353.9</v>
      </c>
      <c r="L53" s="138">
        <v>314606.49950000003</v>
      </c>
      <c r="M53" s="138">
        <v>312423.88883333333</v>
      </c>
      <c r="N53" s="138">
        <v>314358.463</v>
      </c>
      <c r="O53" s="138">
        <v>311370.5</v>
      </c>
      <c r="P53" s="138">
        <v>309268.7990191781</v>
      </c>
      <c r="Q53" s="138">
        <v>314270.097</v>
      </c>
      <c r="R53" s="138">
        <v>347113.87</v>
      </c>
      <c r="S53" s="137">
        <v>350141.30500000005</v>
      </c>
      <c r="T53" s="138">
        <v>351063.46400000004</v>
      </c>
      <c r="U53" s="337">
        <v>227828.567</v>
      </c>
      <c r="V53" s="337">
        <v>98049.601</v>
      </c>
      <c r="W53" s="604">
        <v>325878.168</v>
      </c>
      <c r="X53" s="337">
        <v>26067.992</v>
      </c>
      <c r="Y53" s="604">
        <v>351946.16000000003</v>
      </c>
    </row>
    <row r="54" spans="1:25" ht="11.25">
      <c r="A54" s="348" t="s">
        <v>192</v>
      </c>
      <c r="B54" s="338"/>
      <c r="C54" s="140">
        <f>C11+C20+C29+C30+C39+C42+C45</f>
        <v>68369.54800000001</v>
      </c>
      <c r="D54" s="140">
        <f>D11+D20+D29+D30+D39+D42+D45</f>
        <v>66415.41</v>
      </c>
      <c r="E54" s="140">
        <f>E11+E20+E29+E30+E39+E42+E45</f>
        <v>70164.437</v>
      </c>
      <c r="F54" s="140">
        <v>69898.94</v>
      </c>
      <c r="G54" s="140">
        <v>66011.436</v>
      </c>
      <c r="H54" s="140">
        <v>67702.966</v>
      </c>
      <c r="I54" s="140">
        <v>85000.9</v>
      </c>
      <c r="J54" s="140">
        <f>J11+J20+J29+J30+J39+J42+J45</f>
        <v>64977</v>
      </c>
      <c r="K54" s="140">
        <v>67311.299</v>
      </c>
      <c r="L54" s="140">
        <v>65977.90284109589</v>
      </c>
      <c r="M54" s="140">
        <v>65572.01904220779</v>
      </c>
      <c r="N54" s="140">
        <v>66721.931</v>
      </c>
      <c r="O54" s="140">
        <v>65882.9</v>
      </c>
      <c r="P54" s="140">
        <v>65798.45357142857</v>
      </c>
      <c r="Q54" s="140">
        <v>67570.068</v>
      </c>
      <c r="R54" s="140">
        <v>88949.23000000001</v>
      </c>
      <c r="S54" s="139">
        <v>90847.74258649789</v>
      </c>
      <c r="T54" s="140">
        <v>90263.162</v>
      </c>
      <c r="U54" s="339">
        <v>51502.308</v>
      </c>
      <c r="V54" s="339">
        <v>20313.318</v>
      </c>
      <c r="W54" s="605">
        <v>71815.62599999999</v>
      </c>
      <c r="X54" s="339">
        <v>20678.953</v>
      </c>
      <c r="Y54" s="605">
        <v>92494.579</v>
      </c>
    </row>
    <row r="55" spans="1:25" ht="11.25">
      <c r="A55" s="347" t="s">
        <v>193</v>
      </c>
      <c r="B55" s="336"/>
      <c r="C55" s="138">
        <f>C10+C18+C22+C26+C40+C47</f>
        <v>67550.655</v>
      </c>
      <c r="D55" s="337">
        <f>D10+D18+D22+D26+D40+D47</f>
        <v>81467.39600000001</v>
      </c>
      <c r="E55" s="138">
        <f>E10+E18+E22+E26+E40+E47</f>
        <v>84768.348</v>
      </c>
      <c r="F55" s="138">
        <f>F10+F18+F22+F26+F40+F47</f>
        <v>85758.105</v>
      </c>
      <c r="G55" s="138">
        <v>50087.725</v>
      </c>
      <c r="H55" s="138">
        <v>52492.654</v>
      </c>
      <c r="I55" s="138">
        <v>63710.5</v>
      </c>
      <c r="J55" s="138">
        <f>J10+J18+J22+J26+J40+J47</f>
        <v>54187.899999999994</v>
      </c>
      <c r="K55" s="138">
        <v>53779.015</v>
      </c>
      <c r="L55" s="138">
        <v>53353.491</v>
      </c>
      <c r="M55" s="138">
        <v>54011.411583333334</v>
      </c>
      <c r="N55" s="138">
        <v>76432.625</v>
      </c>
      <c r="O55" s="138">
        <v>69012</v>
      </c>
      <c r="P55" s="138">
        <v>70869.08742857142</v>
      </c>
      <c r="Q55" s="138">
        <v>70975.845</v>
      </c>
      <c r="R55" s="138">
        <v>85025.92</v>
      </c>
      <c r="S55" s="137">
        <v>88291.8980952381</v>
      </c>
      <c r="T55" s="138">
        <v>86003.53783333334</v>
      </c>
      <c r="U55" s="337">
        <v>33444.77933333333</v>
      </c>
      <c r="V55" s="337">
        <v>41004.288</v>
      </c>
      <c r="W55" s="604">
        <v>74449.06733333334</v>
      </c>
      <c r="X55" s="337">
        <v>14482.968</v>
      </c>
      <c r="Y55" s="604">
        <v>88932.03533333333</v>
      </c>
    </row>
    <row r="56" spans="1:25" ht="11.25">
      <c r="A56" s="349" t="s">
        <v>194</v>
      </c>
      <c r="B56" s="338"/>
      <c r="C56" s="140">
        <f>C19+C33+C41+C48</f>
        <v>12046.772</v>
      </c>
      <c r="D56" s="339">
        <f>D19+D33+D41+D48</f>
        <v>12842.09</v>
      </c>
      <c r="E56" s="140">
        <f>E19+E33+E41+E48</f>
        <v>12688.190000000002</v>
      </c>
      <c r="F56" s="140">
        <f>F19+F33+F41+F48</f>
        <v>13317.970000000001</v>
      </c>
      <c r="G56" s="140">
        <v>11969.331999999999</v>
      </c>
      <c r="H56" s="140">
        <v>12843.479</v>
      </c>
      <c r="I56" s="140">
        <v>17236.6</v>
      </c>
      <c r="J56" s="140">
        <f>J19+J33+J41+J48</f>
        <v>13552.8</v>
      </c>
      <c r="K56" s="140">
        <v>13315.882</v>
      </c>
      <c r="L56" s="140">
        <v>13334.145</v>
      </c>
      <c r="M56" s="140">
        <v>13309.59625</v>
      </c>
      <c r="N56" s="140">
        <v>13221.284</v>
      </c>
      <c r="O56" s="140">
        <v>12976.900000000001</v>
      </c>
      <c r="P56" s="140">
        <v>13220.522250000002</v>
      </c>
      <c r="Q56" s="140">
        <v>13423.098</v>
      </c>
      <c r="R56" s="140">
        <v>25366.11</v>
      </c>
      <c r="S56" s="139">
        <v>25181.448666666667</v>
      </c>
      <c r="T56" s="140">
        <v>20713.038</v>
      </c>
      <c r="U56" s="339">
        <v>10518.015</v>
      </c>
      <c r="V56" s="339">
        <v>3180.136</v>
      </c>
      <c r="W56" s="605">
        <v>13698.151</v>
      </c>
      <c r="X56" s="339">
        <v>7395.314</v>
      </c>
      <c r="Y56" s="605">
        <v>21093.465</v>
      </c>
    </row>
    <row r="57" spans="1:25" ht="11.25">
      <c r="A57" s="347" t="s">
        <v>195</v>
      </c>
      <c r="B57" s="336"/>
      <c r="C57" s="138">
        <f>C28+C34+C38+C43+C44+C49</f>
        <v>16988.152</v>
      </c>
      <c r="D57" s="138">
        <f>D28+D34+D38+D43+D44+D49</f>
        <v>25418.799999999996</v>
      </c>
      <c r="E57" s="138">
        <f>E28+E34+E38+E43+E44+E49</f>
        <v>24656.392999999996</v>
      </c>
      <c r="F57" s="138">
        <v>24962.76</v>
      </c>
      <c r="G57" s="138">
        <v>23566.69</v>
      </c>
      <c r="H57" s="138">
        <v>23282.52</v>
      </c>
      <c r="I57" s="138">
        <v>29840.6</v>
      </c>
      <c r="J57" s="138">
        <f>J28+J34+J38+J43+J44+J49</f>
        <v>23733.1</v>
      </c>
      <c r="K57" s="138">
        <v>23742.795000000002</v>
      </c>
      <c r="L57" s="138">
        <v>23802.392</v>
      </c>
      <c r="M57" s="138">
        <v>23369.952666666664</v>
      </c>
      <c r="N57" s="138">
        <v>25199.743</v>
      </c>
      <c r="O57" s="138">
        <v>24923.6</v>
      </c>
      <c r="P57" s="138">
        <v>24705.79109090909</v>
      </c>
      <c r="Q57" s="138">
        <v>25983.678999999996</v>
      </c>
      <c r="R57" s="138">
        <v>36153.520000000004</v>
      </c>
      <c r="S57" s="137">
        <v>37208.327033333335</v>
      </c>
      <c r="T57" s="138">
        <v>37790.445</v>
      </c>
      <c r="U57" s="337">
        <v>19033.9755</v>
      </c>
      <c r="V57" s="337">
        <v>8564.585</v>
      </c>
      <c r="W57" s="604">
        <v>27598.5605</v>
      </c>
      <c r="X57" s="337">
        <v>10397.766</v>
      </c>
      <c r="Y57" s="604">
        <v>37996.326499999996</v>
      </c>
    </row>
    <row r="58" spans="1:25" ht="11.25">
      <c r="A58" s="348" t="s">
        <v>196</v>
      </c>
      <c r="B58" s="338"/>
      <c r="C58" s="140">
        <f>C15+C17+C24+C35+C46</f>
        <v>40365.27999999999</v>
      </c>
      <c r="D58" s="339">
        <f>D15+D17+D24+D35+D46</f>
        <v>38929.55</v>
      </c>
      <c r="E58" s="140">
        <f>E15+E17+E24+E35+E46</f>
        <v>39631.205</v>
      </c>
      <c r="F58" s="140">
        <f>F15+F17+F24+F35+F46</f>
        <v>38936.698</v>
      </c>
      <c r="G58" s="140">
        <v>34552.755999999994</v>
      </c>
      <c r="H58" s="140">
        <v>34095.861000000004</v>
      </c>
      <c r="I58" s="140">
        <v>43177.5</v>
      </c>
      <c r="J58" s="140">
        <f>J15+J17+J24+J35+J46</f>
        <v>33472.9</v>
      </c>
      <c r="K58" s="140">
        <v>33144.243</v>
      </c>
      <c r="L58" s="140">
        <v>32612.958</v>
      </c>
      <c r="M58" s="140">
        <v>32736.286507246376</v>
      </c>
      <c r="N58" s="140">
        <v>30730.543999999998</v>
      </c>
      <c r="O58" s="140">
        <v>29255.6</v>
      </c>
      <c r="P58" s="140">
        <v>30294.58420512821</v>
      </c>
      <c r="Q58" s="140">
        <v>31005.317</v>
      </c>
      <c r="R58" s="140">
        <v>37618.47</v>
      </c>
      <c r="S58" s="139">
        <v>38604.371</v>
      </c>
      <c r="T58" s="140">
        <v>37985.110666666675</v>
      </c>
      <c r="U58" s="339">
        <v>19925.81</v>
      </c>
      <c r="V58" s="339">
        <v>13933.717</v>
      </c>
      <c r="W58" s="605">
        <v>33859.527</v>
      </c>
      <c r="X58" s="339">
        <v>4634.504</v>
      </c>
      <c r="Y58" s="605">
        <v>38494.031</v>
      </c>
    </row>
    <row r="59" spans="1:25" ht="11.25">
      <c r="A59" s="347" t="s">
        <v>197</v>
      </c>
      <c r="B59" s="336"/>
      <c r="C59" s="138">
        <f>C13+C14+C25+C36+C37+C16</f>
        <v>3866.127</v>
      </c>
      <c r="D59" s="337">
        <f>D13+D14+D25+D36+D37+C16</f>
        <v>5696.62</v>
      </c>
      <c r="E59" s="138">
        <f>E13+E14+E25+E36+E37+C16</f>
        <v>5226.63</v>
      </c>
      <c r="F59" s="138">
        <f>F13+F14+F25+F36+F37+C16</f>
        <v>5243.297</v>
      </c>
      <c r="G59" s="138">
        <v>6344.592</v>
      </c>
      <c r="H59" s="138">
        <v>6423.095</v>
      </c>
      <c r="I59" s="138">
        <v>7645.6</v>
      </c>
      <c r="J59" s="138">
        <v>5725.072</v>
      </c>
      <c r="K59" s="138">
        <v>6801.174</v>
      </c>
      <c r="L59" s="138">
        <v>7154.905000000001</v>
      </c>
      <c r="M59" s="138">
        <v>7134.194333333333</v>
      </c>
      <c r="N59" s="138">
        <v>7750.607999999999</v>
      </c>
      <c r="O59" s="138">
        <v>7987.299999999999</v>
      </c>
      <c r="P59" s="138">
        <v>7951.848</v>
      </c>
      <c r="Q59" s="138">
        <v>8083.467000000001</v>
      </c>
      <c r="R59" s="138">
        <v>11888.519999999999</v>
      </c>
      <c r="S59" s="137">
        <v>12341.4015</v>
      </c>
      <c r="T59" s="138">
        <v>12052.303</v>
      </c>
      <c r="U59" s="337">
        <v>7014.986</v>
      </c>
      <c r="V59" s="337">
        <v>2078.162</v>
      </c>
      <c r="W59" s="604">
        <v>9093.148</v>
      </c>
      <c r="X59" s="337">
        <v>4094.51</v>
      </c>
      <c r="Y59" s="604">
        <v>13187.658</v>
      </c>
    </row>
    <row r="60" spans="1:25" ht="11.25">
      <c r="A60" s="349" t="s">
        <v>198</v>
      </c>
      <c r="B60" s="338"/>
      <c r="C60" s="140"/>
      <c r="D60" s="339"/>
      <c r="E60" s="140"/>
      <c r="F60" s="140"/>
      <c r="G60" s="140"/>
      <c r="H60" s="140"/>
      <c r="I60" s="140"/>
      <c r="J60" s="140"/>
      <c r="K60" s="140"/>
      <c r="L60" s="140"/>
      <c r="M60" s="140"/>
      <c r="N60" s="140">
        <v>38447.407999999996</v>
      </c>
      <c r="O60" s="140">
        <v>37171.8</v>
      </c>
      <c r="P60" s="140">
        <v>36701.539000000004</v>
      </c>
      <c r="Q60" s="140">
        <v>37235.316</v>
      </c>
      <c r="R60" s="140">
        <v>43015.590000000004</v>
      </c>
      <c r="S60" s="139">
        <v>43459.960999999996</v>
      </c>
      <c r="T60" s="140">
        <v>43194.477999999996</v>
      </c>
      <c r="U60" s="339">
        <v>28798.3185</v>
      </c>
      <c r="V60" s="339">
        <v>9927.587</v>
      </c>
      <c r="W60" s="605">
        <v>38725.9055</v>
      </c>
      <c r="X60" s="339">
        <v>5076.877</v>
      </c>
      <c r="Y60" s="605">
        <v>43802.7825</v>
      </c>
    </row>
    <row r="61" spans="1:25" ht="11.25">
      <c r="A61" s="350" t="s">
        <v>199</v>
      </c>
      <c r="B61" s="141"/>
      <c r="C61" s="142">
        <v>399413.8</v>
      </c>
      <c r="D61" s="340">
        <v>409476.93</v>
      </c>
      <c r="E61" s="142">
        <v>417408.835</v>
      </c>
      <c r="F61" s="142">
        <v>409206.248</v>
      </c>
      <c r="G61" s="142">
        <v>368110.21</v>
      </c>
      <c r="H61" s="142">
        <v>365257.61699999997</v>
      </c>
      <c r="I61" s="142">
        <v>453430.1</v>
      </c>
      <c r="J61" s="142">
        <v>352478.1</v>
      </c>
      <c r="K61" s="142">
        <v>349429.441</v>
      </c>
      <c r="L61" s="142">
        <v>346164.1025</v>
      </c>
      <c r="M61" s="142">
        <v>344060.8113405797</v>
      </c>
      <c r="N61" s="142">
        <v>371789.86100000003</v>
      </c>
      <c r="O61" s="142">
        <v>365864.9</v>
      </c>
      <c r="P61" s="142">
        <v>364538.925</v>
      </c>
      <c r="Q61" s="142">
        <v>370944.043</v>
      </c>
      <c r="R61" s="142">
        <v>415395.76</v>
      </c>
      <c r="S61" s="143">
        <v>419325.75533333333</v>
      </c>
      <c r="T61" s="142">
        <v>419312.62566666666</v>
      </c>
      <c r="U61" s="340">
        <v>266492.9305</v>
      </c>
      <c r="V61" s="340">
        <v>119600.695</v>
      </c>
      <c r="W61" s="606">
        <v>386093.6255</v>
      </c>
      <c r="X61" s="340">
        <v>34884.515</v>
      </c>
      <c r="Y61" s="606">
        <v>420978.14050000004</v>
      </c>
    </row>
    <row r="62" spans="1:25" ht="11.25">
      <c r="A62" s="351" t="s">
        <v>200</v>
      </c>
      <c r="B62" s="141"/>
      <c r="C62" s="142">
        <v>70038.11</v>
      </c>
      <c r="D62" s="340">
        <v>68529.83</v>
      </c>
      <c r="E62" s="142">
        <v>72172.95</v>
      </c>
      <c r="F62" s="142">
        <v>71760.36</v>
      </c>
      <c r="G62" s="142">
        <v>67904.53</v>
      </c>
      <c r="H62" s="142">
        <v>69685.242</v>
      </c>
      <c r="I62" s="142">
        <v>87403.3</v>
      </c>
      <c r="J62" s="142">
        <v>66917.6</v>
      </c>
      <c r="K62" s="142">
        <v>69352.193</v>
      </c>
      <c r="L62" s="142">
        <v>67943.0118410959</v>
      </c>
      <c r="M62" s="142">
        <v>67533.77704220779</v>
      </c>
      <c r="N62" s="142">
        <v>68826.408</v>
      </c>
      <c r="O62" s="142">
        <v>67939.9</v>
      </c>
      <c r="P62" s="142">
        <v>67922.20000000001</v>
      </c>
      <c r="Q62" s="142">
        <v>69750.625</v>
      </c>
      <c r="R62" s="142">
        <v>91918.85</v>
      </c>
      <c r="S62" s="143">
        <v>94346.67625316457</v>
      </c>
      <c r="T62" s="142">
        <v>93893.19799999999</v>
      </c>
      <c r="U62" s="340">
        <v>53316.401</v>
      </c>
      <c r="V62" s="340">
        <v>21107.72</v>
      </c>
      <c r="W62" s="606">
        <v>74424.121</v>
      </c>
      <c r="X62" s="340">
        <v>22044.71</v>
      </c>
      <c r="Y62" s="606">
        <v>96468.831</v>
      </c>
    </row>
    <row r="63" spans="1:25" ht="11.25">
      <c r="A63" s="351" t="s">
        <v>201</v>
      </c>
      <c r="B63" s="141"/>
      <c r="C63" s="142">
        <v>21267.13</v>
      </c>
      <c r="D63" s="340">
        <v>31005.72</v>
      </c>
      <c r="E63" s="142">
        <v>29089.08</v>
      </c>
      <c r="F63" s="142">
        <v>29602.12</v>
      </c>
      <c r="G63" s="142">
        <v>28510.285</v>
      </c>
      <c r="H63" s="142">
        <v>28273.362999999998</v>
      </c>
      <c r="I63" s="142">
        <v>36368.1</v>
      </c>
      <c r="J63" s="142">
        <v>29408.7</v>
      </c>
      <c r="K63" s="142">
        <v>29571.779</v>
      </c>
      <c r="L63" s="142">
        <v>30047.543</v>
      </c>
      <c r="M63" s="142">
        <v>29641.752999999997</v>
      </c>
      <c r="N63" s="142">
        <v>32109.233</v>
      </c>
      <c r="O63" s="142">
        <v>32473.300000000003</v>
      </c>
      <c r="P63" s="142">
        <v>32242.207000000002</v>
      </c>
      <c r="Q63" s="142">
        <v>33258.594</v>
      </c>
      <c r="R63" s="142">
        <v>46150.54</v>
      </c>
      <c r="S63" s="143">
        <v>47551.28653333333</v>
      </c>
      <c r="T63" s="142">
        <v>48068.25</v>
      </c>
      <c r="U63" s="340">
        <v>25236.4755</v>
      </c>
      <c r="V63" s="340">
        <v>10450.891</v>
      </c>
      <c r="W63" s="606">
        <v>35687.366500000004</v>
      </c>
      <c r="X63" s="340">
        <v>13241.123</v>
      </c>
      <c r="Y63" s="606">
        <v>48928.4895</v>
      </c>
    </row>
    <row r="64" spans="1:25" ht="11.25">
      <c r="A64" s="351" t="s">
        <v>202</v>
      </c>
      <c r="B64" s="141"/>
      <c r="C64" s="142">
        <v>79597.44</v>
      </c>
      <c r="D64" s="340">
        <v>94309.49</v>
      </c>
      <c r="E64" s="142">
        <v>97456.54</v>
      </c>
      <c r="F64" s="142">
        <v>99076.05</v>
      </c>
      <c r="G64" s="142">
        <v>62057.057</v>
      </c>
      <c r="H64" s="142">
        <v>65303.94</v>
      </c>
      <c r="I64" s="142">
        <v>80947.1</v>
      </c>
      <c r="J64" s="142">
        <v>67740.1</v>
      </c>
      <c r="K64" s="142">
        <v>67094.897</v>
      </c>
      <c r="L64" s="142">
        <v>66687.636</v>
      </c>
      <c r="M64" s="142">
        <v>67321.00783333334</v>
      </c>
      <c r="N64" s="142">
        <v>100137.1</v>
      </c>
      <c r="O64" s="142">
        <v>92302.6</v>
      </c>
      <c r="P64" s="142">
        <v>94107.292</v>
      </c>
      <c r="Q64" s="142">
        <v>94593.625</v>
      </c>
      <c r="R64" s="142">
        <v>121666.05</v>
      </c>
      <c r="S64" s="143">
        <v>124852.73676190476</v>
      </c>
      <c r="T64" s="142">
        <v>117791.41283333332</v>
      </c>
      <c r="U64" s="340">
        <v>53020.95233333333</v>
      </c>
      <c r="V64" s="340">
        <v>45892.088</v>
      </c>
      <c r="W64" s="606">
        <v>98913.04033333334</v>
      </c>
      <c r="X64" s="340">
        <v>22658.536</v>
      </c>
      <c r="Y64" s="606">
        <v>121571.57633333333</v>
      </c>
    </row>
    <row r="65" spans="1:25" ht="11.25">
      <c r="A65" s="352"/>
      <c r="B65" s="144"/>
      <c r="C65" s="144"/>
      <c r="D65" s="144"/>
      <c r="E65" s="144"/>
      <c r="F65" s="144"/>
      <c r="G65" s="144"/>
      <c r="H65" s="144"/>
      <c r="I65" s="144"/>
      <c r="J65" s="144"/>
      <c r="K65" s="144"/>
      <c r="L65" s="144"/>
      <c r="M65" s="144"/>
      <c r="N65" s="144"/>
      <c r="O65" s="144"/>
      <c r="P65" s="144"/>
      <c r="Q65" s="144"/>
      <c r="R65" s="144"/>
      <c r="S65" s="353"/>
      <c r="T65" s="144"/>
      <c r="U65" s="363"/>
      <c r="V65" s="363"/>
      <c r="W65" s="364"/>
      <c r="X65" s="365"/>
      <c r="Y65" s="366"/>
    </row>
    <row r="66" spans="1:23" ht="11.25">
      <c r="A66" s="120"/>
      <c r="B66" s="120"/>
      <c r="C66" s="120"/>
      <c r="D66" s="120"/>
      <c r="E66" s="120"/>
      <c r="F66" s="120"/>
      <c r="G66" s="120"/>
      <c r="H66" s="120"/>
      <c r="I66" s="120"/>
      <c r="J66" s="120"/>
      <c r="K66" s="120"/>
      <c r="L66" s="120"/>
      <c r="M66" s="120"/>
      <c r="N66" s="120"/>
      <c r="O66" s="120"/>
      <c r="P66" s="120"/>
      <c r="Q66" s="120"/>
      <c r="R66" s="120"/>
      <c r="S66" s="120"/>
      <c r="T66" s="120"/>
      <c r="U66" s="120"/>
      <c r="V66" s="145"/>
      <c r="W66" s="145"/>
    </row>
    <row r="67" spans="1:23" ht="11.25">
      <c r="A67" s="146" t="s">
        <v>0</v>
      </c>
      <c r="B67" s="146" t="s">
        <v>203</v>
      </c>
      <c r="C67" s="120"/>
      <c r="D67" s="120"/>
      <c r="E67" s="120"/>
      <c r="F67" s="120"/>
      <c r="G67" s="120"/>
      <c r="H67" s="120"/>
      <c r="I67" s="120"/>
      <c r="J67" s="120"/>
      <c r="K67" s="120"/>
      <c r="L67" s="120"/>
      <c r="M67" s="120"/>
      <c r="N67" s="120"/>
      <c r="O67" s="120"/>
      <c r="P67" s="120"/>
      <c r="Q67" s="120"/>
      <c r="R67" s="120"/>
      <c r="S67" s="120"/>
      <c r="T67" s="120"/>
      <c r="U67" s="120"/>
      <c r="V67" s="120"/>
      <c r="W67" s="145"/>
    </row>
    <row r="68" spans="1:23" ht="11.25">
      <c r="A68" s="120" t="str">
        <f>"(1)"</f>
        <v>(1)</v>
      </c>
      <c r="B68" s="132" t="s">
        <v>361</v>
      </c>
      <c r="C68" s="120"/>
      <c r="D68" s="120"/>
      <c r="E68" s="120"/>
      <c r="F68" s="120"/>
      <c r="G68" s="120"/>
      <c r="H68" s="120"/>
      <c r="I68" s="120"/>
      <c r="J68" s="120"/>
      <c r="K68" s="120"/>
      <c r="L68" s="120"/>
      <c r="M68" s="120"/>
      <c r="N68" s="120"/>
      <c r="O68" s="120"/>
      <c r="P68" s="120"/>
      <c r="Q68" s="120"/>
      <c r="R68" s="120"/>
      <c r="S68" s="120"/>
      <c r="T68" s="120"/>
      <c r="U68" s="120"/>
      <c r="V68" s="120"/>
      <c r="W68" s="145"/>
    </row>
    <row r="69" spans="1:23" ht="11.25">
      <c r="A69" s="114"/>
      <c r="B69" s="114"/>
      <c r="C69" s="114"/>
      <c r="D69" s="114"/>
      <c r="E69" s="114"/>
      <c r="F69" s="114"/>
      <c r="G69" s="114"/>
      <c r="H69" s="114"/>
      <c r="I69" s="114"/>
      <c r="J69" s="114"/>
      <c r="K69" s="114"/>
      <c r="L69" s="114"/>
      <c r="M69" s="114"/>
      <c r="N69" s="114"/>
      <c r="O69" s="114"/>
      <c r="P69" s="114"/>
      <c r="Q69" s="114"/>
      <c r="R69" s="114"/>
      <c r="S69" s="114"/>
      <c r="T69" s="114"/>
      <c r="U69" s="114"/>
      <c r="V69" s="114"/>
      <c r="W69" s="116"/>
    </row>
    <row r="70" spans="1:23" ht="11.25">
      <c r="A70" s="114"/>
      <c r="B70" s="114"/>
      <c r="C70" s="114"/>
      <c r="D70" s="114"/>
      <c r="E70" s="114"/>
      <c r="F70" s="114"/>
      <c r="G70" s="114"/>
      <c r="H70" s="114"/>
      <c r="I70" s="114"/>
      <c r="J70" s="114"/>
      <c r="K70" s="114"/>
      <c r="L70" s="114"/>
      <c r="M70" s="114"/>
      <c r="N70" s="114"/>
      <c r="O70" s="114"/>
      <c r="P70" s="114"/>
      <c r="Q70" s="114"/>
      <c r="R70" s="114"/>
      <c r="S70" s="114"/>
      <c r="T70" s="114"/>
      <c r="U70" s="114"/>
      <c r="V70" s="114"/>
      <c r="W70" s="116"/>
    </row>
  </sheetData>
  <sheetProtection/>
  <mergeCells count="3">
    <mergeCell ref="U6:U8"/>
    <mergeCell ref="V6:V8"/>
    <mergeCell ref="Y6:Y7"/>
  </mergeCells>
  <printOptions/>
  <pageMargins left="0.1968503937007874" right="0.1968503937007874" top="0.984251968503937" bottom="0.984251968503937" header="0" footer="0"/>
  <pageSetup fitToHeight="1" fitToWidth="1" horizontalDpi="600" verticalDpi="600" orientation="portrait" paperSize="9" scale="50" r:id="rId1"/>
  <ignoredErrors>
    <ignoredError sqref="D8:S8" numberStoredAsText="1"/>
  </ignoredErrors>
</worksheet>
</file>

<file path=xl/worksheets/sheet7.xml><?xml version="1.0" encoding="utf-8"?>
<worksheet xmlns="http://schemas.openxmlformats.org/spreadsheetml/2006/main" xmlns:r="http://schemas.openxmlformats.org/officeDocument/2006/relationships">
  <dimension ref="A1:K30"/>
  <sheetViews>
    <sheetView zoomScale="110" zoomScaleNormal="110" zoomScalePageLayoutView="0" workbookViewId="0" topLeftCell="A13">
      <selection activeCell="F10" sqref="F10"/>
    </sheetView>
  </sheetViews>
  <sheetFormatPr defaultColWidth="11.421875" defaultRowHeight="12.75"/>
  <cols>
    <col min="1" max="2" width="3.7109375" style="1" bestFit="1" customWidth="1"/>
    <col min="3" max="3" width="5.7109375" style="1" bestFit="1" customWidth="1"/>
    <col min="4" max="4" width="6.7109375" style="1" bestFit="1" customWidth="1"/>
    <col min="5" max="5" width="14.28125" style="1" bestFit="1" customWidth="1"/>
    <col min="6" max="6" width="10.7109375" style="1" bestFit="1" customWidth="1"/>
    <col min="7" max="8" width="9.28125" style="1" bestFit="1" customWidth="1"/>
    <col min="9" max="9" width="11.7109375" style="1" bestFit="1" customWidth="1"/>
    <col min="10" max="10" width="16.28125" style="1" customWidth="1"/>
    <col min="11" max="16384" width="11.421875" style="1" customWidth="1"/>
  </cols>
  <sheetData>
    <row r="1" spans="1:11" s="3" customFormat="1" ht="27" customHeight="1">
      <c r="A1" s="39" t="s">
        <v>387</v>
      </c>
      <c r="B1" s="607"/>
      <c r="C1" s="607"/>
      <c r="D1" s="608"/>
      <c r="E1" s="608"/>
      <c r="F1" s="608"/>
      <c r="G1" s="608"/>
      <c r="H1" s="608"/>
      <c r="I1" s="608"/>
      <c r="J1" s="609"/>
      <c r="K1" s="609"/>
    </row>
    <row r="2" spans="1:11" s="3" customFormat="1" ht="11.25">
      <c r="A2" s="4"/>
      <c r="B2" s="4"/>
      <c r="C2" s="4"/>
      <c r="D2" s="4"/>
      <c r="E2" s="4"/>
      <c r="F2" s="4"/>
      <c r="G2" s="4"/>
      <c r="H2" s="8"/>
      <c r="I2" s="8"/>
      <c r="J2" s="8"/>
      <c r="K2" s="1"/>
    </row>
    <row r="3" spans="1:10" s="3" customFormat="1" ht="12" customHeight="1">
      <c r="A3" s="86"/>
      <c r="B3" s="86"/>
      <c r="C3" s="86"/>
      <c r="D3" s="86"/>
      <c r="E3" s="147"/>
      <c r="F3" s="147"/>
      <c r="G3" s="147"/>
      <c r="H3" s="147"/>
      <c r="I3" s="147"/>
      <c r="J3" s="147"/>
    </row>
    <row r="4" spans="1:10" s="3" customFormat="1" ht="12.75" customHeight="1">
      <c r="A4" s="86"/>
      <c r="B4" s="86"/>
      <c r="C4" s="86"/>
      <c r="D4" s="86"/>
      <c r="E4" s="73" t="s">
        <v>204</v>
      </c>
      <c r="F4" s="708" t="s">
        <v>205</v>
      </c>
      <c r="G4" s="708"/>
      <c r="H4" s="708"/>
      <c r="I4" s="148"/>
      <c r="J4" s="148"/>
    </row>
    <row r="5" spans="1:10" s="3" customFormat="1" ht="9">
      <c r="A5" s="86"/>
      <c r="B5" s="86"/>
      <c r="C5" s="86"/>
      <c r="D5" s="86"/>
      <c r="E5" s="147"/>
      <c r="F5" s="149" t="s">
        <v>206</v>
      </c>
      <c r="G5" s="149" t="s">
        <v>207</v>
      </c>
      <c r="H5" s="149" t="s">
        <v>206</v>
      </c>
      <c r="I5" s="150" t="s">
        <v>208</v>
      </c>
      <c r="J5" s="151"/>
    </row>
    <row r="6" spans="1:10" s="3" customFormat="1" ht="12" customHeight="1">
      <c r="A6" s="152"/>
      <c r="B6" s="152"/>
      <c r="C6" s="152"/>
      <c r="D6" s="152"/>
      <c r="E6" s="74"/>
      <c r="F6" s="153" t="s">
        <v>209</v>
      </c>
      <c r="G6" s="153" t="s">
        <v>210</v>
      </c>
      <c r="H6" s="153" t="s">
        <v>211</v>
      </c>
      <c r="I6" s="154" t="s">
        <v>212</v>
      </c>
      <c r="J6" s="155" t="s">
        <v>213</v>
      </c>
    </row>
    <row r="7" spans="1:10" s="3" customFormat="1" ht="9">
      <c r="A7" s="156"/>
      <c r="B7" s="156"/>
      <c r="C7" s="156"/>
      <c r="D7" s="156"/>
      <c r="E7" s="157"/>
      <c r="F7" s="157"/>
      <c r="G7" s="157"/>
      <c r="H7" s="157"/>
      <c r="I7" s="158"/>
      <c r="J7" s="11"/>
    </row>
    <row r="8" spans="1:10" s="3" customFormat="1" ht="10.5">
      <c r="A8" s="67" t="s">
        <v>214</v>
      </c>
      <c r="B8" s="67"/>
      <c r="C8" s="67"/>
      <c r="D8" s="67"/>
      <c r="E8" s="317">
        <v>340</v>
      </c>
      <c r="F8" s="317">
        <v>2855</v>
      </c>
      <c r="G8" s="317">
        <v>600</v>
      </c>
      <c r="H8" s="317">
        <v>371</v>
      </c>
      <c r="I8" s="317" t="s">
        <v>277</v>
      </c>
      <c r="J8" s="565">
        <f>F8+G8+H8</f>
        <v>3826</v>
      </c>
    </row>
    <row r="9" spans="1:10" s="3" customFormat="1" ht="12" customHeight="1">
      <c r="A9" s="55" t="s">
        <v>61</v>
      </c>
      <c r="B9" s="55"/>
      <c r="C9" s="55"/>
      <c r="D9" s="55"/>
      <c r="E9" s="318">
        <v>18</v>
      </c>
      <c r="F9" s="318">
        <v>84</v>
      </c>
      <c r="G9" s="318">
        <v>16</v>
      </c>
      <c r="H9" s="318">
        <v>0</v>
      </c>
      <c r="I9" s="567" t="s">
        <v>277</v>
      </c>
      <c r="J9" s="566">
        <f>F9+G9+H9</f>
        <v>100</v>
      </c>
    </row>
    <row r="10" spans="1:10" s="3" customFormat="1" ht="10.5">
      <c r="A10" s="67" t="s">
        <v>328</v>
      </c>
      <c r="B10" s="67"/>
      <c r="C10" s="67"/>
      <c r="D10" s="67"/>
      <c r="E10" s="317">
        <v>83</v>
      </c>
      <c r="F10" s="317">
        <v>0</v>
      </c>
      <c r="G10" s="317">
        <v>0</v>
      </c>
      <c r="H10" s="317">
        <v>0</v>
      </c>
      <c r="I10" s="317" t="s">
        <v>277</v>
      </c>
      <c r="J10" s="565">
        <f>F10+G10+H10</f>
        <v>0</v>
      </c>
    </row>
    <row r="11" spans="1:10" s="3" customFormat="1" ht="10.5">
      <c r="A11" s="55" t="s">
        <v>329</v>
      </c>
      <c r="B11" s="55"/>
      <c r="C11" s="55"/>
      <c r="D11" s="55"/>
      <c r="E11" s="567">
        <v>3</v>
      </c>
      <c r="F11" s="318">
        <v>8</v>
      </c>
      <c r="G11" s="567" t="s">
        <v>277</v>
      </c>
      <c r="H11" s="567" t="s">
        <v>277</v>
      </c>
      <c r="I11" s="567" t="s">
        <v>277</v>
      </c>
      <c r="J11" s="566">
        <f>SUM(F11:I11)</f>
        <v>8</v>
      </c>
    </row>
    <row r="12" spans="1:10" s="3" customFormat="1" ht="10.5">
      <c r="A12" s="67" t="s">
        <v>215</v>
      </c>
      <c r="B12" s="67"/>
      <c r="C12" s="67"/>
      <c r="D12" s="67"/>
      <c r="E12" s="317"/>
      <c r="F12" s="317"/>
      <c r="G12" s="317" t="s">
        <v>277</v>
      </c>
      <c r="H12" s="317" t="s">
        <v>277</v>
      </c>
      <c r="I12" s="317" t="s">
        <v>277</v>
      </c>
      <c r="J12" s="565">
        <f>SUM(F12:I12)</f>
        <v>0</v>
      </c>
    </row>
    <row r="13" spans="1:10" s="3" customFormat="1" ht="12" customHeight="1">
      <c r="A13" s="55" t="s">
        <v>216</v>
      </c>
      <c r="B13" s="55"/>
      <c r="C13" s="55"/>
      <c r="D13" s="55"/>
      <c r="E13" s="567">
        <v>1117</v>
      </c>
      <c r="F13" s="318">
        <v>1117</v>
      </c>
      <c r="G13" s="567" t="s">
        <v>277</v>
      </c>
      <c r="H13" s="567" t="s">
        <v>277</v>
      </c>
      <c r="I13" s="567">
        <v>400</v>
      </c>
      <c r="J13" s="566">
        <f>SUM(F13:I13)</f>
        <v>1517</v>
      </c>
    </row>
    <row r="14" spans="1:11" s="3" customFormat="1" ht="10.5">
      <c r="A14" s="159" t="s">
        <v>4</v>
      </c>
      <c r="B14" s="159"/>
      <c r="C14" s="159"/>
      <c r="D14" s="159"/>
      <c r="E14" s="568">
        <f>SUM(E8:E13)</f>
        <v>1561</v>
      </c>
      <c r="F14" s="568">
        <f>SUM(F8:F13)</f>
        <v>4064</v>
      </c>
      <c r="G14" s="568">
        <f>SUM(G8:G13)</f>
        <v>616</v>
      </c>
      <c r="H14" s="568">
        <f>SUM(H8:H13)</f>
        <v>371</v>
      </c>
      <c r="I14" s="568">
        <f>SUM(I8:I13)</f>
        <v>400</v>
      </c>
      <c r="J14" s="568">
        <f>SUM(F14:I14)</f>
        <v>5451</v>
      </c>
      <c r="K14" s="160"/>
    </row>
    <row r="15" spans="1:11" s="3" customFormat="1" ht="12" customHeight="1">
      <c r="A15" s="4"/>
      <c r="B15" s="4"/>
      <c r="C15" s="4"/>
      <c r="D15" s="4"/>
      <c r="E15" s="4"/>
      <c r="F15" s="4"/>
      <c r="G15" s="4"/>
      <c r="H15" s="4"/>
      <c r="I15" s="4"/>
      <c r="J15" s="161"/>
      <c r="K15" s="160"/>
    </row>
    <row r="16" spans="6:11" s="3" customFormat="1" ht="9">
      <c r="F16" s="162"/>
      <c r="J16" s="160"/>
      <c r="K16" s="160"/>
    </row>
    <row r="17" spans="1:11" s="3" customFormat="1" ht="12" customHeight="1">
      <c r="A17" s="89" t="s">
        <v>217</v>
      </c>
      <c r="B17" s="163" t="s">
        <v>218</v>
      </c>
      <c r="C17" s="164"/>
      <c r="D17" s="164"/>
      <c r="E17" s="164"/>
      <c r="F17" s="164"/>
      <c r="G17" s="164"/>
      <c r="H17" s="164"/>
      <c r="I17" s="164"/>
      <c r="J17" s="160"/>
      <c r="K17" s="160"/>
    </row>
    <row r="18" spans="1:11" s="3" customFormat="1" ht="20.25" customHeight="1">
      <c r="A18" s="3" t="s">
        <v>5</v>
      </c>
      <c r="B18" s="709" t="s">
        <v>219</v>
      </c>
      <c r="C18" s="709"/>
      <c r="D18" s="709"/>
      <c r="E18" s="709"/>
      <c r="F18" s="709"/>
      <c r="G18" s="709"/>
      <c r="H18" s="709"/>
      <c r="I18" s="709"/>
      <c r="J18" s="709"/>
      <c r="K18" s="709"/>
    </row>
    <row r="19" spans="2:11" s="3" customFormat="1" ht="12" customHeight="1">
      <c r="B19" s="709"/>
      <c r="C19" s="709"/>
      <c r="D19" s="709"/>
      <c r="E19" s="709"/>
      <c r="F19" s="709"/>
      <c r="G19" s="709"/>
      <c r="H19" s="709"/>
      <c r="I19" s="709"/>
      <c r="J19" s="709"/>
      <c r="K19" s="709"/>
    </row>
    <row r="20" spans="1:11" s="3" customFormat="1" ht="27.75" customHeight="1">
      <c r="A20" s="165"/>
      <c r="B20" s="710"/>
      <c r="C20" s="710"/>
      <c r="D20" s="710"/>
      <c r="E20" s="710"/>
      <c r="F20" s="710"/>
      <c r="G20" s="710"/>
      <c r="H20" s="710"/>
      <c r="I20" s="710"/>
      <c r="J20" s="710"/>
      <c r="K20" s="166"/>
    </row>
    <row r="21" spans="2:11" s="3" customFormat="1" ht="9">
      <c r="B21" s="166"/>
      <c r="C21" s="166"/>
      <c r="D21" s="166"/>
      <c r="E21" s="166"/>
      <c r="F21" s="166"/>
      <c r="G21" s="166"/>
      <c r="H21" s="166"/>
      <c r="I21" s="166"/>
      <c r="J21" s="166"/>
      <c r="K21" s="166"/>
    </row>
    <row r="22" spans="1:11" s="3" customFormat="1" ht="12">
      <c r="A22" s="6"/>
      <c r="B22" s="167"/>
      <c r="C22" s="167"/>
      <c r="D22" s="167"/>
      <c r="E22" s="167"/>
      <c r="F22" s="167"/>
      <c r="G22" s="167"/>
      <c r="H22" s="167"/>
      <c r="I22" s="167"/>
      <c r="J22" s="6"/>
      <c r="K22" s="6"/>
    </row>
    <row r="23" s="3" customFormat="1" ht="9">
      <c r="F23" s="162"/>
    </row>
    <row r="24" s="3" customFormat="1" ht="12" customHeight="1">
      <c r="F24" s="162"/>
    </row>
    <row r="25" s="3" customFormat="1" ht="9">
      <c r="F25" s="162"/>
    </row>
    <row r="26" spans="2:6" s="3" customFormat="1" ht="12" customHeight="1">
      <c r="B26" s="11"/>
      <c r="C26" s="11"/>
      <c r="D26" s="11"/>
      <c r="F26" s="162"/>
    </row>
    <row r="27" s="3" customFormat="1" ht="9">
      <c r="F27" s="162"/>
    </row>
    <row r="28" s="3" customFormat="1" ht="12" customHeight="1">
      <c r="F28" s="162"/>
    </row>
    <row r="29" s="3" customFormat="1" ht="9.75" customHeight="1">
      <c r="F29" s="162"/>
    </row>
    <row r="30" s="3" customFormat="1" ht="9">
      <c r="F30" s="162"/>
    </row>
    <row r="31" s="3" customFormat="1" ht="9"/>
    <row r="32" s="3" customFormat="1" ht="9"/>
    <row r="33" s="3" customFormat="1" ht="9"/>
    <row r="34" s="3" customFormat="1" ht="9"/>
    <row r="35" s="3" customFormat="1" ht="9"/>
    <row r="36" s="3" customFormat="1" ht="9"/>
    <row r="37" s="3" customFormat="1" ht="9"/>
    <row r="38" s="3" customFormat="1" ht="9"/>
    <row r="39" s="3" customFormat="1" ht="9"/>
    <row r="40" s="3" customFormat="1" ht="9"/>
    <row r="41" s="3" customFormat="1" ht="9"/>
    <row r="42" s="3" customFormat="1" ht="9"/>
    <row r="43" s="3" customFormat="1" ht="9"/>
    <row r="44" s="3" customFormat="1" ht="9"/>
    <row r="45" s="3" customFormat="1" ht="9"/>
    <row r="46" s="3" customFormat="1" ht="9"/>
    <row r="47" s="3" customFormat="1" ht="9"/>
    <row r="48" s="3" customFormat="1" ht="9"/>
    <row r="49" s="3" customFormat="1" ht="9"/>
    <row r="50" s="3" customFormat="1" ht="9"/>
    <row r="51" s="3" customFormat="1" ht="9"/>
    <row r="52" s="3" customFormat="1" ht="9"/>
    <row r="53" s="3" customFormat="1" ht="9"/>
    <row r="54" s="3" customFormat="1" ht="9"/>
    <row r="55" s="3" customFormat="1" ht="9"/>
    <row r="56" s="3" customFormat="1" ht="9"/>
    <row r="57" s="3" customFormat="1" ht="9"/>
    <row r="58" s="3" customFormat="1" ht="9"/>
    <row r="59" s="3" customFormat="1" ht="9"/>
    <row r="60" s="3" customFormat="1" ht="9"/>
    <row r="61" s="3" customFormat="1" ht="9"/>
    <row r="62" s="3" customFormat="1" ht="9"/>
    <row r="63" s="3" customFormat="1" ht="9"/>
    <row r="64" s="3" customFormat="1" ht="9"/>
    <row r="65" s="3" customFormat="1" ht="9"/>
    <row r="66" s="3" customFormat="1" ht="9"/>
    <row r="67" s="3" customFormat="1" ht="9"/>
    <row r="68" s="3" customFormat="1" ht="9"/>
    <row r="69" s="3" customFormat="1" ht="9"/>
    <row r="70" s="3" customFormat="1" ht="9"/>
    <row r="71" s="3" customFormat="1" ht="9"/>
    <row r="72" s="3" customFormat="1" ht="9"/>
    <row r="73" s="3" customFormat="1" ht="9"/>
    <row r="74" s="3" customFormat="1" ht="9"/>
    <row r="75" s="3" customFormat="1" ht="9"/>
    <row r="76" s="3" customFormat="1" ht="9"/>
    <row r="77" s="3" customFormat="1" ht="9"/>
    <row r="78" s="3" customFormat="1" ht="9"/>
    <row r="79" s="3" customFormat="1" ht="9"/>
    <row r="80" s="3" customFormat="1" ht="9"/>
    <row r="81" s="3" customFormat="1" ht="9"/>
    <row r="82" s="3" customFormat="1" ht="9"/>
    <row r="83" s="3" customFormat="1" ht="9"/>
    <row r="84" s="3" customFormat="1" ht="9"/>
    <row r="85" s="3" customFormat="1" ht="9"/>
    <row r="86" s="3" customFormat="1" ht="9"/>
    <row r="87" s="3" customFormat="1" ht="9"/>
    <row r="88" s="3" customFormat="1" ht="9"/>
    <row r="89" s="3" customFormat="1" ht="9"/>
    <row r="90" s="3" customFormat="1" ht="9"/>
    <row r="91" s="3" customFormat="1" ht="9"/>
    <row r="92" s="3" customFormat="1" ht="9"/>
    <row r="93" s="3" customFormat="1" ht="9"/>
    <row r="94" s="3" customFormat="1" ht="9"/>
    <row r="95" s="3" customFormat="1" ht="9"/>
    <row r="96" s="3" customFormat="1" ht="9"/>
    <row r="97" s="3" customFormat="1" ht="9"/>
    <row r="98" s="3" customFormat="1" ht="9"/>
    <row r="99" s="3" customFormat="1" ht="9"/>
    <row r="100" s="3" customFormat="1" ht="9"/>
    <row r="101" s="3" customFormat="1" ht="9"/>
    <row r="102" s="3" customFormat="1" ht="9"/>
    <row r="103" s="3" customFormat="1" ht="9"/>
    <row r="104" s="3" customFormat="1" ht="9"/>
    <row r="105" s="3" customFormat="1" ht="9"/>
    <row r="106" s="3" customFormat="1" ht="9"/>
    <row r="107" s="3" customFormat="1" ht="9"/>
    <row r="108" s="3" customFormat="1" ht="9"/>
    <row r="109" s="3" customFormat="1" ht="9"/>
    <row r="110" s="3" customFormat="1" ht="9"/>
    <row r="111" s="3" customFormat="1" ht="9"/>
    <row r="112" s="3" customFormat="1" ht="9"/>
    <row r="113" s="3" customFormat="1" ht="9"/>
    <row r="114" s="3" customFormat="1" ht="9"/>
    <row r="115" s="3" customFormat="1" ht="9"/>
    <row r="116" s="3" customFormat="1" ht="9"/>
    <row r="117" s="3" customFormat="1" ht="9"/>
    <row r="118" s="3" customFormat="1" ht="9"/>
    <row r="119" s="3" customFormat="1" ht="9"/>
    <row r="120" s="3" customFormat="1" ht="9"/>
    <row r="121" s="3" customFormat="1" ht="9"/>
    <row r="122" s="3" customFormat="1" ht="9"/>
    <row r="123" s="3" customFormat="1" ht="9"/>
    <row r="124" s="3" customFormat="1" ht="9"/>
    <row r="125" s="3" customFormat="1" ht="9"/>
    <row r="126" s="3" customFormat="1" ht="9"/>
    <row r="127" s="3" customFormat="1" ht="9"/>
    <row r="128" s="3" customFormat="1" ht="9"/>
    <row r="129" s="3" customFormat="1" ht="9"/>
    <row r="130" s="3" customFormat="1" ht="9"/>
    <row r="131" s="3" customFormat="1" ht="9"/>
    <row r="132" s="3" customFormat="1" ht="9"/>
    <row r="133" s="3" customFormat="1" ht="9"/>
    <row r="134" s="3" customFormat="1" ht="9"/>
    <row r="135" s="3" customFormat="1" ht="9"/>
    <row r="136" s="3" customFormat="1" ht="9"/>
    <row r="137" s="3" customFormat="1" ht="9"/>
    <row r="138" s="3" customFormat="1" ht="9"/>
    <row r="139" s="3" customFormat="1" ht="9"/>
    <row r="140" s="3" customFormat="1" ht="9"/>
    <row r="141" s="3" customFormat="1" ht="9"/>
    <row r="142" s="3" customFormat="1" ht="9"/>
    <row r="143" s="3" customFormat="1" ht="9"/>
    <row r="144" s="3" customFormat="1" ht="9"/>
    <row r="145" s="3" customFormat="1" ht="9"/>
    <row r="146" s="3" customFormat="1" ht="9"/>
    <row r="147" s="3" customFormat="1" ht="9"/>
    <row r="148" s="3" customFormat="1" ht="9"/>
    <row r="149" s="3" customFormat="1" ht="9"/>
    <row r="150" s="3" customFormat="1" ht="9"/>
    <row r="151" s="3" customFormat="1" ht="9"/>
    <row r="152" s="3" customFormat="1" ht="9"/>
    <row r="153" s="3" customFormat="1" ht="9"/>
    <row r="154" s="3" customFormat="1" ht="9"/>
    <row r="155" s="3" customFormat="1" ht="9"/>
    <row r="156" s="3" customFormat="1" ht="9"/>
    <row r="157" s="3" customFormat="1" ht="9"/>
    <row r="158" s="3" customFormat="1" ht="9"/>
    <row r="159" s="3" customFormat="1" ht="9"/>
    <row r="160" s="3" customFormat="1" ht="9"/>
    <row r="161" s="3" customFormat="1" ht="9"/>
    <row r="162" s="3" customFormat="1" ht="9"/>
    <row r="163" s="3" customFormat="1" ht="9"/>
    <row r="164" s="3" customFormat="1" ht="9"/>
    <row r="165" s="3" customFormat="1" ht="9"/>
    <row r="166" s="3" customFormat="1" ht="9"/>
    <row r="167" s="3" customFormat="1" ht="9"/>
    <row r="168" s="3" customFormat="1" ht="9"/>
    <row r="169" s="3" customFormat="1" ht="9"/>
    <row r="170" s="3" customFormat="1" ht="9"/>
    <row r="171" s="3" customFormat="1" ht="9"/>
    <row r="172" s="3" customFormat="1" ht="9"/>
    <row r="173" s="3" customFormat="1" ht="9"/>
    <row r="174" s="3" customFormat="1" ht="9"/>
    <row r="175" s="3" customFormat="1" ht="9"/>
    <row r="176" s="3" customFormat="1" ht="9"/>
    <row r="177" s="3" customFormat="1" ht="9"/>
    <row r="178" s="3" customFormat="1" ht="9"/>
    <row r="179" s="3" customFormat="1" ht="9"/>
    <row r="180" s="3" customFormat="1" ht="9"/>
    <row r="181" s="3" customFormat="1" ht="9"/>
    <row r="182" s="3" customFormat="1" ht="9"/>
    <row r="183" s="3" customFormat="1" ht="9"/>
    <row r="184" s="3" customFormat="1" ht="9"/>
    <row r="185" s="3" customFormat="1" ht="9"/>
    <row r="186" s="3" customFormat="1" ht="9"/>
    <row r="187" s="3" customFormat="1" ht="9"/>
    <row r="188" s="3" customFormat="1" ht="9"/>
    <row r="189" s="3" customFormat="1" ht="9"/>
    <row r="190" s="3" customFormat="1" ht="9"/>
    <row r="191" s="3" customFormat="1" ht="9"/>
    <row r="192" s="3" customFormat="1" ht="9"/>
    <row r="193" s="3" customFormat="1" ht="9"/>
    <row r="194" s="3" customFormat="1" ht="9"/>
    <row r="195" s="3" customFormat="1" ht="9"/>
    <row r="196" s="3" customFormat="1" ht="9"/>
    <row r="197" s="3" customFormat="1" ht="9"/>
    <row r="198" s="3" customFormat="1" ht="9"/>
    <row r="199" s="3" customFormat="1" ht="9"/>
    <row r="200" s="3" customFormat="1" ht="9"/>
    <row r="201" s="3" customFormat="1" ht="9"/>
    <row r="202" s="3" customFormat="1" ht="9"/>
    <row r="203" s="3" customFormat="1" ht="9"/>
    <row r="204" s="3" customFormat="1" ht="9"/>
    <row r="205" s="3" customFormat="1" ht="9"/>
    <row r="206" s="3" customFormat="1" ht="9"/>
    <row r="207" s="3" customFormat="1" ht="9"/>
    <row r="208" s="3" customFormat="1" ht="9"/>
    <row r="209" s="3" customFormat="1" ht="9"/>
    <row r="210" s="3" customFormat="1" ht="9"/>
    <row r="211" s="3" customFormat="1" ht="9"/>
    <row r="212" s="3" customFormat="1" ht="9"/>
    <row r="213" s="3" customFormat="1" ht="9"/>
    <row r="214" s="3" customFormat="1" ht="9"/>
    <row r="215" s="3" customFormat="1" ht="9"/>
    <row r="216" s="3" customFormat="1" ht="9"/>
    <row r="217" s="3" customFormat="1" ht="9"/>
    <row r="218" s="3" customFormat="1" ht="9"/>
    <row r="219" s="3" customFormat="1" ht="9"/>
    <row r="220" s="3" customFormat="1" ht="9"/>
    <row r="221" s="3" customFormat="1" ht="9"/>
    <row r="222" s="3" customFormat="1" ht="9"/>
    <row r="223" s="3" customFormat="1" ht="9"/>
    <row r="224" s="3" customFormat="1" ht="9"/>
    <row r="225" s="3" customFormat="1" ht="9"/>
    <row r="226" s="3" customFormat="1" ht="9"/>
    <row r="227" s="3" customFormat="1" ht="9"/>
    <row r="228" s="3" customFormat="1" ht="9"/>
    <row r="229" s="3" customFormat="1" ht="9"/>
    <row r="230" s="3" customFormat="1" ht="9"/>
    <row r="231" s="3" customFormat="1" ht="9"/>
    <row r="232" s="3" customFormat="1" ht="9"/>
    <row r="233" s="3" customFormat="1" ht="9"/>
    <row r="234" s="3" customFormat="1" ht="9"/>
    <row r="235" s="3" customFormat="1" ht="9"/>
    <row r="236" s="3" customFormat="1" ht="9"/>
    <row r="237" s="3" customFormat="1" ht="9"/>
    <row r="238" s="3" customFormat="1" ht="9"/>
    <row r="239" s="3" customFormat="1" ht="9"/>
    <row r="240" s="3" customFormat="1" ht="9"/>
    <row r="241" s="3" customFormat="1" ht="9"/>
    <row r="242" s="3" customFormat="1" ht="9"/>
    <row r="243" s="3" customFormat="1" ht="9"/>
    <row r="244" s="3" customFormat="1" ht="9"/>
    <row r="245" s="3" customFormat="1" ht="9"/>
    <row r="246" s="3" customFormat="1" ht="9"/>
    <row r="247" s="3" customFormat="1" ht="9"/>
    <row r="248" s="3" customFormat="1" ht="9"/>
    <row r="249" s="3" customFormat="1" ht="9"/>
    <row r="250" s="3" customFormat="1" ht="9"/>
    <row r="251" s="3" customFormat="1" ht="9"/>
    <row r="252" s="3" customFormat="1" ht="9"/>
    <row r="253" s="3" customFormat="1" ht="9"/>
    <row r="254" s="3" customFormat="1" ht="9"/>
    <row r="255" s="3" customFormat="1" ht="9"/>
    <row r="256" s="3" customFormat="1" ht="9"/>
    <row r="257" s="3" customFormat="1" ht="9"/>
    <row r="258" s="3" customFormat="1" ht="9"/>
    <row r="259" s="3" customFormat="1" ht="9"/>
    <row r="260" s="3" customFormat="1" ht="9"/>
    <row r="261" s="3" customFormat="1" ht="9"/>
    <row r="262" s="3" customFormat="1" ht="9"/>
    <row r="263" s="3" customFormat="1" ht="9"/>
    <row r="264" s="3" customFormat="1" ht="9"/>
    <row r="265" s="3" customFormat="1" ht="9"/>
    <row r="266" s="3" customFormat="1" ht="9"/>
    <row r="267" s="3" customFormat="1" ht="9"/>
    <row r="268" s="3" customFormat="1" ht="9"/>
    <row r="269" s="3" customFormat="1" ht="9"/>
    <row r="270" s="3" customFormat="1" ht="9"/>
    <row r="271" s="3" customFormat="1" ht="9"/>
    <row r="272" s="3" customFormat="1" ht="9"/>
    <row r="273" s="3" customFormat="1" ht="9"/>
    <row r="274" s="3" customFormat="1" ht="9"/>
    <row r="275" s="3" customFormat="1" ht="9"/>
    <row r="276" s="3" customFormat="1" ht="9"/>
    <row r="277" s="3" customFormat="1" ht="9"/>
    <row r="278" s="3" customFormat="1" ht="9"/>
    <row r="279" s="3" customFormat="1" ht="9"/>
    <row r="280" s="3" customFormat="1" ht="9"/>
    <row r="281" s="3" customFormat="1" ht="9"/>
    <row r="282" s="3" customFormat="1" ht="9"/>
    <row r="283" s="3" customFormat="1" ht="9"/>
    <row r="284" s="3" customFormat="1" ht="9"/>
    <row r="285" s="3" customFormat="1" ht="9"/>
    <row r="286" s="3" customFormat="1" ht="9"/>
    <row r="287" s="3" customFormat="1" ht="9"/>
    <row r="288" s="3" customFormat="1" ht="9"/>
    <row r="289" s="3" customFormat="1" ht="9"/>
    <row r="290" s="3" customFormat="1" ht="9"/>
    <row r="291" s="3" customFormat="1" ht="9"/>
    <row r="292" s="3" customFormat="1" ht="9"/>
    <row r="293" s="3" customFormat="1" ht="9"/>
    <row r="294" s="3" customFormat="1" ht="9"/>
    <row r="295" s="3" customFormat="1" ht="9"/>
    <row r="296" s="3" customFormat="1" ht="9"/>
    <row r="297" s="3" customFormat="1" ht="9"/>
    <row r="298" s="3" customFormat="1" ht="9"/>
    <row r="299" s="3" customFormat="1" ht="9"/>
    <row r="300" s="3" customFormat="1" ht="9"/>
    <row r="301" s="3" customFormat="1" ht="9"/>
    <row r="302" s="3" customFormat="1" ht="9"/>
    <row r="303" s="3" customFormat="1" ht="9"/>
    <row r="304" s="3" customFormat="1" ht="9"/>
    <row r="305" s="3" customFormat="1" ht="9"/>
    <row r="306" s="3" customFormat="1" ht="9"/>
    <row r="307" s="3" customFormat="1" ht="9"/>
    <row r="308" s="3" customFormat="1" ht="9"/>
    <row r="309" s="3" customFormat="1" ht="9"/>
    <row r="310" s="3" customFormat="1" ht="9"/>
    <row r="311" s="3" customFormat="1" ht="9"/>
    <row r="312" s="3" customFormat="1" ht="9"/>
    <row r="313" s="3" customFormat="1" ht="9"/>
    <row r="314" s="3" customFormat="1" ht="9"/>
    <row r="315" s="3" customFormat="1" ht="9"/>
    <row r="316" s="3" customFormat="1" ht="9"/>
    <row r="317" s="3" customFormat="1" ht="9"/>
    <row r="318" s="3" customFormat="1" ht="9"/>
    <row r="319" s="3" customFormat="1" ht="9"/>
    <row r="320" s="3" customFormat="1" ht="9"/>
    <row r="321" s="3" customFormat="1" ht="9"/>
    <row r="322" s="3" customFormat="1" ht="9"/>
    <row r="323" s="3" customFormat="1" ht="9"/>
    <row r="324" s="3" customFormat="1" ht="9"/>
    <row r="325" s="3" customFormat="1" ht="9"/>
    <row r="326" s="3" customFormat="1" ht="9"/>
    <row r="327" s="3" customFormat="1" ht="9"/>
    <row r="328" s="3" customFormat="1" ht="9"/>
    <row r="329" s="3" customFormat="1" ht="9"/>
    <row r="330" s="3" customFormat="1" ht="9"/>
    <row r="331" s="3" customFormat="1" ht="9"/>
    <row r="332" s="3" customFormat="1" ht="9"/>
    <row r="333" s="3" customFormat="1" ht="9"/>
    <row r="334" s="3" customFormat="1" ht="9"/>
    <row r="335" s="3" customFormat="1" ht="9"/>
    <row r="336" s="3" customFormat="1" ht="9"/>
    <row r="337" s="3" customFormat="1" ht="9"/>
    <row r="338" s="3" customFormat="1" ht="9"/>
    <row r="339" s="3" customFormat="1" ht="9"/>
    <row r="340" s="3" customFormat="1" ht="9"/>
    <row r="341" s="3" customFormat="1" ht="9"/>
    <row r="342" s="3" customFormat="1" ht="9"/>
    <row r="343" s="3" customFormat="1" ht="9"/>
    <row r="344" s="3" customFormat="1" ht="9"/>
    <row r="345" s="3" customFormat="1" ht="9"/>
    <row r="346" s="3" customFormat="1" ht="9"/>
    <row r="347" s="3" customFormat="1" ht="9"/>
    <row r="348" s="3" customFormat="1" ht="9"/>
    <row r="349" s="3" customFormat="1" ht="9"/>
    <row r="350" s="3" customFormat="1" ht="9"/>
    <row r="351" s="3" customFormat="1" ht="9"/>
    <row r="352" s="3" customFormat="1" ht="9"/>
    <row r="353" s="3" customFormat="1" ht="9"/>
    <row r="354" s="3" customFormat="1" ht="9"/>
    <row r="355" s="3" customFormat="1" ht="9"/>
    <row r="356" s="3" customFormat="1" ht="9"/>
    <row r="357" s="3" customFormat="1" ht="9"/>
    <row r="358" s="3" customFormat="1" ht="9"/>
    <row r="359" s="3" customFormat="1" ht="9"/>
    <row r="360" s="3" customFormat="1" ht="9"/>
    <row r="361" s="3" customFormat="1" ht="9"/>
    <row r="362" s="3" customFormat="1" ht="9"/>
    <row r="363" s="3" customFormat="1" ht="9"/>
    <row r="364" s="3" customFormat="1" ht="9"/>
    <row r="365" s="3" customFormat="1" ht="9"/>
    <row r="366" s="3" customFormat="1" ht="9"/>
    <row r="367" s="3" customFormat="1" ht="9"/>
    <row r="368" s="3" customFormat="1" ht="9"/>
    <row r="369" s="3" customFormat="1" ht="9"/>
    <row r="370" s="3" customFormat="1" ht="9"/>
    <row r="371" s="3" customFormat="1" ht="9"/>
    <row r="372" s="3" customFormat="1" ht="9"/>
    <row r="373" s="3" customFormat="1" ht="9"/>
    <row r="374" s="3" customFormat="1" ht="9"/>
    <row r="375" s="3" customFormat="1" ht="9"/>
    <row r="376" s="3" customFormat="1" ht="9"/>
    <row r="377" s="3" customFormat="1" ht="9"/>
    <row r="378" s="3" customFormat="1" ht="9"/>
    <row r="379" s="3" customFormat="1" ht="9"/>
    <row r="380" s="3" customFormat="1" ht="9"/>
    <row r="381" s="3" customFormat="1" ht="9"/>
    <row r="382" s="3" customFormat="1" ht="9"/>
    <row r="383" s="3" customFormat="1" ht="9"/>
    <row r="384" s="3" customFormat="1" ht="9"/>
    <row r="385" s="3" customFormat="1" ht="9"/>
    <row r="386" s="3" customFormat="1" ht="9"/>
    <row r="387" s="3" customFormat="1" ht="9"/>
    <row r="388" s="3" customFormat="1" ht="9"/>
    <row r="389" s="3" customFormat="1" ht="9"/>
    <row r="390" s="3" customFormat="1" ht="9"/>
    <row r="391" s="3" customFormat="1" ht="9"/>
    <row r="392" s="3" customFormat="1" ht="9"/>
    <row r="393" s="3" customFormat="1" ht="9"/>
    <row r="394" s="3" customFormat="1" ht="9"/>
    <row r="395" s="3" customFormat="1" ht="9"/>
    <row r="396" s="3" customFormat="1" ht="9"/>
    <row r="397" s="3" customFormat="1" ht="9"/>
    <row r="398" s="3" customFormat="1" ht="9"/>
    <row r="399" s="3" customFormat="1" ht="9"/>
    <row r="400" s="3" customFormat="1" ht="9"/>
    <row r="401" s="3" customFormat="1" ht="9"/>
    <row r="402" s="3" customFormat="1" ht="9"/>
    <row r="403" s="3" customFormat="1" ht="9"/>
    <row r="404" s="3" customFormat="1" ht="9"/>
    <row r="405" s="3" customFormat="1" ht="9"/>
    <row r="406" s="3" customFormat="1" ht="9"/>
    <row r="407" s="3" customFormat="1" ht="9"/>
    <row r="408" s="3" customFormat="1" ht="9"/>
    <row r="409" s="3" customFormat="1" ht="9"/>
    <row r="410" s="3" customFormat="1" ht="9"/>
    <row r="411" s="3" customFormat="1" ht="9"/>
    <row r="412" s="3" customFormat="1" ht="9"/>
    <row r="413" s="3" customFormat="1" ht="9"/>
    <row r="414" s="3" customFormat="1" ht="9"/>
    <row r="415" s="3" customFormat="1" ht="9"/>
    <row r="416" s="3" customFormat="1" ht="9"/>
    <row r="417" s="3" customFormat="1" ht="9"/>
    <row r="418" s="3" customFormat="1" ht="9"/>
    <row r="419" s="3" customFormat="1" ht="9"/>
    <row r="420" s="3" customFormat="1" ht="9"/>
    <row r="421" s="3" customFormat="1" ht="9"/>
    <row r="422" s="3" customFormat="1" ht="9"/>
    <row r="423" s="3" customFormat="1" ht="9"/>
    <row r="424" s="3" customFormat="1" ht="9"/>
    <row r="425" s="3" customFormat="1" ht="9"/>
    <row r="426" s="3" customFormat="1" ht="9"/>
    <row r="427" s="3" customFormat="1" ht="9"/>
    <row r="428" s="3" customFormat="1" ht="9"/>
    <row r="429" s="3" customFormat="1" ht="9"/>
    <row r="430" s="3" customFormat="1" ht="9"/>
    <row r="431" s="3" customFormat="1" ht="9"/>
    <row r="432" s="3" customFormat="1" ht="9"/>
    <row r="433" s="3" customFormat="1" ht="9"/>
    <row r="434" s="3" customFormat="1" ht="9"/>
    <row r="435" s="3" customFormat="1" ht="9"/>
    <row r="436" s="3" customFormat="1" ht="9"/>
    <row r="437" s="3" customFormat="1" ht="9"/>
    <row r="438" s="3" customFormat="1" ht="9"/>
    <row r="439" s="3" customFormat="1" ht="9"/>
    <row r="440" s="3" customFormat="1" ht="9"/>
    <row r="441" s="3" customFormat="1" ht="9"/>
    <row r="442" s="3" customFormat="1" ht="9"/>
    <row r="443" s="3" customFormat="1" ht="9"/>
    <row r="444" s="3" customFormat="1" ht="9"/>
    <row r="445" s="3" customFormat="1" ht="9"/>
    <row r="446" s="3" customFormat="1" ht="9"/>
    <row r="447" s="3" customFormat="1" ht="9"/>
    <row r="448" s="3" customFormat="1" ht="9"/>
  </sheetData>
  <sheetProtection/>
  <mergeCells count="3">
    <mergeCell ref="F4:H4"/>
    <mergeCell ref="B18:K19"/>
    <mergeCell ref="B20:J20"/>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L44"/>
  <sheetViews>
    <sheetView zoomScalePageLayoutView="0" workbookViewId="0" topLeftCell="A34">
      <selection activeCell="A14" sqref="A14"/>
    </sheetView>
  </sheetViews>
  <sheetFormatPr defaultColWidth="9.140625" defaultRowHeight="12.75"/>
  <cols>
    <col min="1" max="1" width="22.421875" style="0" customWidth="1"/>
    <col min="2" max="2" width="14.7109375" style="0" customWidth="1"/>
    <col min="3" max="3" width="13.00390625" style="0" customWidth="1"/>
    <col min="4" max="4" width="12.57421875" style="0" customWidth="1"/>
    <col min="6" max="6" width="10.8515625" style="0" customWidth="1"/>
    <col min="7" max="7" width="12.57421875" style="0" customWidth="1"/>
    <col min="8" max="8" width="14.28125" style="0" customWidth="1"/>
  </cols>
  <sheetData>
    <row r="1" spans="1:9" ht="13.5">
      <c r="A1" s="650" t="s">
        <v>369</v>
      </c>
      <c r="B1" s="572"/>
      <c r="C1" s="572"/>
      <c r="D1" s="572"/>
      <c r="E1" s="572"/>
      <c r="F1" s="572"/>
      <c r="G1" s="572"/>
      <c r="H1" s="572"/>
      <c r="I1" s="572"/>
    </row>
    <row r="2" spans="1:11" ht="12">
      <c r="A2" s="651"/>
      <c r="B2" s="651"/>
      <c r="C2" s="651"/>
      <c r="D2" s="651"/>
      <c r="E2" s="651"/>
      <c r="F2" s="651"/>
      <c r="G2" s="651"/>
      <c r="H2" s="651"/>
      <c r="I2" s="652"/>
      <c r="J2" s="644"/>
      <c r="K2" s="644"/>
    </row>
    <row r="3" spans="1:12" ht="12">
      <c r="A3" s="622"/>
      <c r="B3" s="622"/>
      <c r="C3" s="622"/>
      <c r="D3" s="622"/>
      <c r="E3" s="622"/>
      <c r="F3" s="623"/>
      <c r="G3" s="622"/>
      <c r="H3" s="622"/>
      <c r="I3" s="653"/>
      <c r="J3" s="645"/>
      <c r="K3" s="645"/>
      <c r="L3" s="646"/>
    </row>
    <row r="4" spans="1:12" ht="12">
      <c r="A4" s="625"/>
      <c r="B4" s="626" t="s">
        <v>336</v>
      </c>
      <c r="C4" s="711" t="s">
        <v>347</v>
      </c>
      <c r="D4" s="713" t="s">
        <v>346</v>
      </c>
      <c r="E4" s="713"/>
      <c r="F4" s="713"/>
      <c r="G4" s="713"/>
      <c r="H4" s="713"/>
      <c r="I4" s="655"/>
      <c r="J4" s="647"/>
      <c r="K4" s="648"/>
      <c r="L4" s="646"/>
    </row>
    <row r="5" spans="1:12" ht="12">
      <c r="A5" s="627"/>
      <c r="B5" s="628" t="s">
        <v>337</v>
      </c>
      <c r="C5" s="712"/>
      <c r="D5" s="629" t="s">
        <v>348</v>
      </c>
      <c r="E5" s="629" t="s">
        <v>332</v>
      </c>
      <c r="F5" s="629" t="s">
        <v>333</v>
      </c>
      <c r="G5" s="629" t="s">
        <v>334</v>
      </c>
      <c r="H5" s="630" t="s">
        <v>335</v>
      </c>
      <c r="I5" s="654"/>
      <c r="J5" s="649"/>
      <c r="K5" s="648"/>
      <c r="L5" s="646"/>
    </row>
    <row r="6" spans="1:12" ht="12">
      <c r="A6" s="656"/>
      <c r="B6" s="656"/>
      <c r="C6" s="656"/>
      <c r="D6" s="656"/>
      <c r="E6" s="656"/>
      <c r="F6" s="656"/>
      <c r="G6" s="656"/>
      <c r="H6" s="656"/>
      <c r="I6" s="652"/>
      <c r="J6" s="646"/>
      <c r="K6" s="646"/>
      <c r="L6" s="646"/>
    </row>
    <row r="7" spans="1:12" ht="14.25">
      <c r="A7" s="631" t="s">
        <v>338</v>
      </c>
      <c r="B7" s="631"/>
      <c r="C7" s="631"/>
      <c r="D7" s="631"/>
      <c r="E7" s="631"/>
      <c r="F7" s="631"/>
      <c r="G7" s="631"/>
      <c r="H7" s="631"/>
      <c r="I7" s="657"/>
      <c r="J7" s="646"/>
      <c r="K7" s="646"/>
      <c r="L7" s="646"/>
    </row>
    <row r="8" spans="1:11" ht="12">
      <c r="A8" s="632" t="s">
        <v>151</v>
      </c>
      <c r="B8" s="679">
        <v>9</v>
      </c>
      <c r="C8" s="679">
        <v>33</v>
      </c>
      <c r="D8" s="679">
        <v>30</v>
      </c>
      <c r="E8" s="679">
        <v>2</v>
      </c>
      <c r="F8" s="679" t="s">
        <v>349</v>
      </c>
      <c r="G8" s="679">
        <v>1</v>
      </c>
      <c r="H8" s="679" t="s">
        <v>349</v>
      </c>
      <c r="I8" s="660"/>
      <c r="J8" s="661"/>
      <c r="K8" s="661"/>
    </row>
    <row r="9" spans="1:11" ht="12">
      <c r="A9" s="634" t="s">
        <v>157</v>
      </c>
      <c r="B9" s="680">
        <v>3</v>
      </c>
      <c r="C9" s="680">
        <v>19</v>
      </c>
      <c r="D9" s="680">
        <v>19</v>
      </c>
      <c r="E9" s="680">
        <v>0</v>
      </c>
      <c r="F9" s="680" t="s">
        <v>349</v>
      </c>
      <c r="G9" s="680" t="s">
        <v>349</v>
      </c>
      <c r="H9" s="680" t="s">
        <v>349</v>
      </c>
      <c r="I9" s="660"/>
      <c r="J9" s="661"/>
      <c r="K9" s="661"/>
    </row>
    <row r="10" spans="1:11" ht="12">
      <c r="A10" s="632" t="s">
        <v>2</v>
      </c>
      <c r="B10" s="679">
        <v>4</v>
      </c>
      <c r="C10" s="679">
        <v>15</v>
      </c>
      <c r="D10" s="679">
        <v>15</v>
      </c>
      <c r="E10" s="679">
        <v>0</v>
      </c>
      <c r="F10" s="679" t="s">
        <v>349</v>
      </c>
      <c r="G10" s="679" t="s">
        <v>349</v>
      </c>
      <c r="H10" s="679" t="s">
        <v>349</v>
      </c>
      <c r="I10" s="660"/>
      <c r="J10" s="661"/>
      <c r="K10" s="661"/>
    </row>
    <row r="11" spans="1:11" ht="12">
      <c r="A11" s="634" t="s">
        <v>158</v>
      </c>
      <c r="B11" s="680">
        <v>10</v>
      </c>
      <c r="C11" s="680">
        <v>38</v>
      </c>
      <c r="D11" s="680">
        <v>38</v>
      </c>
      <c r="E11" s="680" t="s">
        <v>349</v>
      </c>
      <c r="F11" s="680" t="s">
        <v>349</v>
      </c>
      <c r="G11" s="680" t="s">
        <v>349</v>
      </c>
      <c r="H11" s="680" t="s">
        <v>349</v>
      </c>
      <c r="I11" s="660"/>
      <c r="J11" s="661"/>
      <c r="K11" s="661"/>
    </row>
    <row r="12" spans="1:11" ht="12">
      <c r="A12" s="632" t="s">
        <v>159</v>
      </c>
      <c r="B12" s="679">
        <v>4</v>
      </c>
      <c r="C12" s="679">
        <v>10</v>
      </c>
      <c r="D12" s="679">
        <v>10</v>
      </c>
      <c r="E12" s="679" t="s">
        <v>349</v>
      </c>
      <c r="F12" s="679" t="s">
        <v>349</v>
      </c>
      <c r="G12" s="679" t="s">
        <v>349</v>
      </c>
      <c r="H12" s="679" t="s">
        <v>349</v>
      </c>
      <c r="I12" s="660"/>
      <c r="J12" s="661"/>
      <c r="K12" s="661"/>
    </row>
    <row r="13" spans="1:11" ht="12">
      <c r="A13" s="634" t="s">
        <v>160</v>
      </c>
      <c r="B13" s="680">
        <v>3</v>
      </c>
      <c r="C13" s="680">
        <v>12</v>
      </c>
      <c r="D13" s="680">
        <v>12</v>
      </c>
      <c r="E13" s="680" t="s">
        <v>349</v>
      </c>
      <c r="F13" s="680" t="s">
        <v>349</v>
      </c>
      <c r="G13" s="680" t="s">
        <v>349</v>
      </c>
      <c r="H13" s="680" t="s">
        <v>349</v>
      </c>
      <c r="I13" s="660"/>
      <c r="J13" s="661"/>
      <c r="K13" s="661"/>
    </row>
    <row r="14" spans="1:11" ht="12">
      <c r="A14" s="632" t="s">
        <v>161</v>
      </c>
      <c r="B14" s="679">
        <v>3</v>
      </c>
      <c r="C14" s="679">
        <v>16</v>
      </c>
      <c r="D14" s="679">
        <v>7</v>
      </c>
      <c r="E14" s="679">
        <v>6</v>
      </c>
      <c r="F14" s="679">
        <v>1</v>
      </c>
      <c r="G14" s="679">
        <v>1</v>
      </c>
      <c r="H14" s="679">
        <v>1</v>
      </c>
      <c r="I14" s="661"/>
      <c r="J14" s="661"/>
      <c r="K14" s="661"/>
    </row>
    <row r="15" spans="1:11" ht="12">
      <c r="A15" s="634" t="s">
        <v>165</v>
      </c>
      <c r="B15" s="680">
        <v>3</v>
      </c>
      <c r="C15" s="680">
        <v>18</v>
      </c>
      <c r="D15" s="680">
        <v>18</v>
      </c>
      <c r="E15" s="680" t="s">
        <v>349</v>
      </c>
      <c r="F15" s="680" t="s">
        <v>349</v>
      </c>
      <c r="G15" s="680" t="s">
        <v>368</v>
      </c>
      <c r="H15" s="680">
        <v>0</v>
      </c>
      <c r="I15" s="660"/>
      <c r="J15" s="661"/>
      <c r="K15" s="661"/>
    </row>
    <row r="16" spans="1:11" ht="12">
      <c r="A16" s="632" t="s">
        <v>169</v>
      </c>
      <c r="B16" s="679">
        <v>16</v>
      </c>
      <c r="C16" s="679">
        <v>39</v>
      </c>
      <c r="D16" s="679">
        <v>34</v>
      </c>
      <c r="E16" s="679">
        <v>4</v>
      </c>
      <c r="F16" s="679">
        <v>1</v>
      </c>
      <c r="G16" s="679" t="s">
        <v>349</v>
      </c>
      <c r="H16" s="679">
        <v>0</v>
      </c>
      <c r="I16" s="660"/>
      <c r="J16" s="661"/>
      <c r="K16" s="661"/>
    </row>
    <row r="17" spans="1:11" ht="12">
      <c r="A17" s="634" t="s">
        <v>171</v>
      </c>
      <c r="B17" s="680">
        <v>4</v>
      </c>
      <c r="C17" s="680">
        <v>11</v>
      </c>
      <c r="D17" s="680">
        <v>10</v>
      </c>
      <c r="E17" s="680">
        <v>1</v>
      </c>
      <c r="F17" s="680" t="s">
        <v>349</v>
      </c>
      <c r="G17" s="680" t="s">
        <v>349</v>
      </c>
      <c r="H17" s="680" t="s">
        <v>349</v>
      </c>
      <c r="I17" s="660"/>
      <c r="J17" s="661"/>
      <c r="K17" s="661"/>
    </row>
    <row r="18" spans="1:11" ht="12">
      <c r="A18" s="632" t="s">
        <v>183</v>
      </c>
      <c r="B18" s="679">
        <v>3</v>
      </c>
      <c r="C18" s="679">
        <v>16</v>
      </c>
      <c r="D18" s="679">
        <v>14</v>
      </c>
      <c r="E18" s="679">
        <v>2</v>
      </c>
      <c r="F18" s="679" t="s">
        <v>349</v>
      </c>
      <c r="G18" s="679" t="s">
        <v>349</v>
      </c>
      <c r="H18" s="679" t="s">
        <v>349</v>
      </c>
      <c r="I18" s="660"/>
      <c r="J18" s="661"/>
      <c r="K18" s="661"/>
    </row>
    <row r="19" spans="1:11" ht="12">
      <c r="A19" s="634" t="s">
        <v>185</v>
      </c>
      <c r="B19" s="680">
        <v>7</v>
      </c>
      <c r="C19" s="680">
        <v>27</v>
      </c>
      <c r="D19" s="680">
        <v>27</v>
      </c>
      <c r="E19" s="680">
        <v>0</v>
      </c>
      <c r="F19" s="680" t="s">
        <v>349</v>
      </c>
      <c r="G19" s="680" t="s">
        <v>349</v>
      </c>
      <c r="H19" s="680" t="s">
        <v>349</v>
      </c>
      <c r="I19" s="660"/>
      <c r="J19" s="661"/>
      <c r="K19" s="661"/>
    </row>
    <row r="20" spans="1:11" ht="12">
      <c r="A20" s="635" t="s">
        <v>190</v>
      </c>
      <c r="B20" s="681">
        <v>69</v>
      </c>
      <c r="C20" s="681">
        <v>254</v>
      </c>
      <c r="D20" s="681">
        <v>234</v>
      </c>
      <c r="E20" s="682">
        <v>15</v>
      </c>
      <c r="F20" s="682">
        <v>2</v>
      </c>
      <c r="G20" s="682">
        <v>2</v>
      </c>
      <c r="H20" s="682">
        <v>1</v>
      </c>
      <c r="I20" s="662"/>
      <c r="J20" s="662"/>
      <c r="K20" s="662"/>
    </row>
    <row r="21" spans="1:11" ht="12">
      <c r="A21" s="636" t="s">
        <v>340</v>
      </c>
      <c r="B21" s="683">
        <v>26</v>
      </c>
      <c r="C21" s="683">
        <v>83</v>
      </c>
      <c r="D21" s="683">
        <v>69</v>
      </c>
      <c r="E21" s="683">
        <v>10</v>
      </c>
      <c r="F21" s="683">
        <v>2</v>
      </c>
      <c r="G21" s="683">
        <v>1</v>
      </c>
      <c r="H21" s="683">
        <v>1</v>
      </c>
      <c r="I21" s="663"/>
      <c r="J21" s="664"/>
      <c r="K21" s="664"/>
    </row>
    <row r="22" spans="1:11" ht="12">
      <c r="A22" s="636" t="s">
        <v>341</v>
      </c>
      <c r="B22" s="683">
        <v>22</v>
      </c>
      <c r="C22" s="683">
        <v>87</v>
      </c>
      <c r="D22" s="683">
        <v>82</v>
      </c>
      <c r="E22" s="683">
        <v>4</v>
      </c>
      <c r="F22" s="683" t="s">
        <v>350</v>
      </c>
      <c r="G22" s="683">
        <v>1</v>
      </c>
      <c r="H22" s="683" t="s">
        <v>349</v>
      </c>
      <c r="I22" s="663"/>
      <c r="J22" s="664"/>
      <c r="K22" s="664"/>
    </row>
    <row r="23" spans="1:11" ht="12">
      <c r="A23" s="636" t="s">
        <v>324</v>
      </c>
      <c r="B23" s="683">
        <v>21</v>
      </c>
      <c r="C23" s="683">
        <v>84</v>
      </c>
      <c r="D23" s="683">
        <v>83</v>
      </c>
      <c r="E23" s="683">
        <v>1</v>
      </c>
      <c r="F23" s="683" t="s">
        <v>350</v>
      </c>
      <c r="G23" s="683" t="s">
        <v>368</v>
      </c>
      <c r="H23" s="683" t="s">
        <v>349</v>
      </c>
      <c r="I23" s="663"/>
      <c r="J23" s="664"/>
      <c r="K23" s="664"/>
    </row>
    <row r="24" spans="1:11" ht="14.25">
      <c r="A24" s="631" t="s">
        <v>342</v>
      </c>
      <c r="B24" s="631"/>
      <c r="C24" s="631"/>
      <c r="D24" s="631"/>
      <c r="E24" s="631"/>
      <c r="F24" s="631"/>
      <c r="G24" s="631"/>
      <c r="H24" s="631"/>
      <c r="I24" s="659"/>
      <c r="J24" s="572"/>
      <c r="K24" s="572"/>
    </row>
    <row r="25" spans="1:9" ht="12">
      <c r="A25" s="632" t="s">
        <v>151</v>
      </c>
      <c r="B25" s="679">
        <v>1</v>
      </c>
      <c r="C25" s="679">
        <v>1</v>
      </c>
      <c r="D25" s="679">
        <v>1</v>
      </c>
      <c r="E25" s="679" t="s">
        <v>349</v>
      </c>
      <c r="F25" s="679" t="s">
        <v>343</v>
      </c>
      <c r="G25" s="679" t="s">
        <v>339</v>
      </c>
      <c r="H25" s="679" t="s">
        <v>349</v>
      </c>
      <c r="I25" s="658"/>
    </row>
    <row r="26" spans="1:9" ht="12">
      <c r="A26" s="634" t="s">
        <v>162</v>
      </c>
      <c r="B26" s="680">
        <v>1</v>
      </c>
      <c r="C26" s="680">
        <v>1</v>
      </c>
      <c r="D26" s="680">
        <v>1</v>
      </c>
      <c r="E26" s="680" t="s">
        <v>349</v>
      </c>
      <c r="F26" s="680" t="s">
        <v>343</v>
      </c>
      <c r="G26" s="680" t="s">
        <v>339</v>
      </c>
      <c r="H26" s="680" t="s">
        <v>349</v>
      </c>
      <c r="I26" s="658"/>
    </row>
    <row r="27" spans="1:9" ht="12">
      <c r="A27" s="632" t="s">
        <v>172</v>
      </c>
      <c r="B27" s="679">
        <v>1</v>
      </c>
      <c r="C27" s="679">
        <v>1</v>
      </c>
      <c r="D27" s="679">
        <v>1</v>
      </c>
      <c r="E27" s="679" t="s">
        <v>349</v>
      </c>
      <c r="F27" s="679" t="s">
        <v>343</v>
      </c>
      <c r="G27" s="679" t="s">
        <v>339</v>
      </c>
      <c r="H27" s="679" t="s">
        <v>349</v>
      </c>
      <c r="I27" s="658"/>
    </row>
    <row r="28" spans="1:9" ht="12">
      <c r="A28" s="634" t="s">
        <v>173</v>
      </c>
      <c r="B28" s="680">
        <v>1</v>
      </c>
      <c r="C28" s="680">
        <v>2</v>
      </c>
      <c r="D28" s="680">
        <v>2</v>
      </c>
      <c r="E28" s="680" t="s">
        <v>349</v>
      </c>
      <c r="F28" s="680" t="s">
        <v>343</v>
      </c>
      <c r="G28" s="680" t="s">
        <v>339</v>
      </c>
      <c r="H28" s="680" t="s">
        <v>349</v>
      </c>
      <c r="I28" s="658"/>
    </row>
    <row r="29" spans="1:9" ht="12">
      <c r="A29" s="632" t="s">
        <v>174</v>
      </c>
      <c r="B29" s="679">
        <v>3</v>
      </c>
      <c r="C29" s="679">
        <v>3</v>
      </c>
      <c r="D29" s="679">
        <v>3</v>
      </c>
      <c r="E29" s="679" t="s">
        <v>351</v>
      </c>
      <c r="F29" s="679" t="s">
        <v>343</v>
      </c>
      <c r="G29" s="679" t="s">
        <v>339</v>
      </c>
      <c r="H29" s="679" t="s">
        <v>349</v>
      </c>
      <c r="I29" s="658"/>
    </row>
    <row r="30" spans="1:9" ht="12">
      <c r="A30" s="634" t="s">
        <v>344</v>
      </c>
      <c r="B30" s="680">
        <v>1</v>
      </c>
      <c r="C30" s="680">
        <v>1</v>
      </c>
      <c r="D30" s="680">
        <v>0</v>
      </c>
      <c r="E30" s="680">
        <v>1</v>
      </c>
      <c r="F30" s="680" t="s">
        <v>343</v>
      </c>
      <c r="G30" s="680">
        <v>0</v>
      </c>
      <c r="H30" s="680">
        <v>0</v>
      </c>
      <c r="I30" s="658"/>
    </row>
    <row r="31" spans="1:9" ht="12">
      <c r="A31" s="632" t="s">
        <v>177</v>
      </c>
      <c r="B31" s="679">
        <v>1</v>
      </c>
      <c r="C31" s="679">
        <v>2</v>
      </c>
      <c r="D31" s="679">
        <v>1</v>
      </c>
      <c r="E31" s="679">
        <v>1</v>
      </c>
      <c r="F31" s="679" t="s">
        <v>343</v>
      </c>
      <c r="G31" s="679" t="s">
        <v>339</v>
      </c>
      <c r="H31" s="679" t="s">
        <v>349</v>
      </c>
      <c r="I31" s="658"/>
    </row>
    <row r="32" spans="1:9" ht="12">
      <c r="A32" s="634" t="s">
        <v>178</v>
      </c>
      <c r="B32" s="680">
        <v>1</v>
      </c>
      <c r="C32" s="680">
        <v>1</v>
      </c>
      <c r="D32" s="680">
        <v>1</v>
      </c>
      <c r="E32" s="680" t="s">
        <v>349</v>
      </c>
      <c r="F32" s="680" t="s">
        <v>343</v>
      </c>
      <c r="G32" s="680" t="s">
        <v>339</v>
      </c>
      <c r="H32" s="680" t="s">
        <v>349</v>
      </c>
      <c r="I32" s="658"/>
    </row>
    <row r="33" spans="1:9" ht="12">
      <c r="A33" s="632" t="s">
        <v>184</v>
      </c>
      <c r="B33" s="679">
        <v>1</v>
      </c>
      <c r="C33" s="679">
        <v>1</v>
      </c>
      <c r="D33" s="679">
        <v>1</v>
      </c>
      <c r="E33" s="679" t="s">
        <v>349</v>
      </c>
      <c r="F33" s="679" t="s">
        <v>343</v>
      </c>
      <c r="G33" s="679" t="s">
        <v>339</v>
      </c>
      <c r="H33" s="679" t="s">
        <v>350</v>
      </c>
      <c r="I33" s="658"/>
    </row>
    <row r="34" spans="1:9" ht="12">
      <c r="A34" s="634" t="s">
        <v>153</v>
      </c>
      <c r="B34" s="680">
        <v>1</v>
      </c>
      <c r="C34" s="680">
        <v>1</v>
      </c>
      <c r="D34" s="680" t="s">
        <v>349</v>
      </c>
      <c r="E34" s="680" t="s">
        <v>349</v>
      </c>
      <c r="F34" s="680" t="s">
        <v>343</v>
      </c>
      <c r="G34" s="680" t="s">
        <v>339</v>
      </c>
      <c r="H34" s="680">
        <v>1</v>
      </c>
      <c r="I34" s="658"/>
    </row>
    <row r="35" spans="1:9" ht="14.25">
      <c r="A35" s="635" t="s">
        <v>190</v>
      </c>
      <c r="B35" s="681">
        <v>12</v>
      </c>
      <c r="C35" s="681">
        <v>14</v>
      </c>
      <c r="D35" s="681">
        <v>11</v>
      </c>
      <c r="E35" s="682">
        <v>2</v>
      </c>
      <c r="F35" s="682" t="s">
        <v>339</v>
      </c>
      <c r="G35" s="682" t="s">
        <v>339</v>
      </c>
      <c r="H35" s="682">
        <v>1</v>
      </c>
      <c r="I35" s="659"/>
    </row>
    <row r="36" spans="1:9" ht="12">
      <c r="A36" s="636" t="s">
        <v>340</v>
      </c>
      <c r="B36" s="683">
        <v>2</v>
      </c>
      <c r="C36" s="683">
        <v>3</v>
      </c>
      <c r="D36" s="683">
        <v>3</v>
      </c>
      <c r="E36" s="683" t="s">
        <v>349</v>
      </c>
      <c r="F36" s="683" t="s">
        <v>339</v>
      </c>
      <c r="G36" s="683" t="s">
        <v>339</v>
      </c>
      <c r="H36" s="683" t="s">
        <v>350</v>
      </c>
      <c r="I36" s="658"/>
    </row>
    <row r="37" spans="1:9" ht="12">
      <c r="A37" s="636" t="s">
        <v>341</v>
      </c>
      <c r="B37" s="683">
        <v>2</v>
      </c>
      <c r="C37" s="683">
        <v>3</v>
      </c>
      <c r="D37" s="683">
        <v>2</v>
      </c>
      <c r="E37" s="683">
        <v>1</v>
      </c>
      <c r="F37" s="683" t="s">
        <v>339</v>
      </c>
      <c r="G37" s="683" t="s">
        <v>339</v>
      </c>
      <c r="H37" s="683" t="s">
        <v>350</v>
      </c>
      <c r="I37" s="658"/>
    </row>
    <row r="38" spans="1:11" ht="12">
      <c r="A38" s="636" t="s">
        <v>345</v>
      </c>
      <c r="B38" s="683">
        <v>7</v>
      </c>
      <c r="C38" s="683">
        <v>7</v>
      </c>
      <c r="D38" s="683">
        <v>5</v>
      </c>
      <c r="E38" s="683">
        <v>1</v>
      </c>
      <c r="F38" s="683" t="s">
        <v>339</v>
      </c>
      <c r="G38" s="683" t="s">
        <v>339</v>
      </c>
      <c r="H38" s="683">
        <v>1</v>
      </c>
      <c r="I38" s="665"/>
      <c r="J38" s="644"/>
      <c r="K38" s="644"/>
    </row>
    <row r="39" spans="1:11" ht="12">
      <c r="A39" s="636" t="s">
        <v>324</v>
      </c>
      <c r="B39" s="683">
        <v>1</v>
      </c>
      <c r="C39" s="683">
        <v>1</v>
      </c>
      <c r="D39" s="683">
        <v>1</v>
      </c>
      <c r="E39" s="683" t="s">
        <v>349</v>
      </c>
      <c r="F39" s="683" t="s">
        <v>339</v>
      </c>
      <c r="G39" s="683" t="s">
        <v>339</v>
      </c>
      <c r="H39" s="683" t="s">
        <v>350</v>
      </c>
      <c r="I39" s="665"/>
      <c r="J39" s="644"/>
      <c r="K39" s="644"/>
    </row>
    <row r="40" spans="1:11" ht="12">
      <c r="A40" s="637"/>
      <c r="B40" s="638"/>
      <c r="C40" s="637"/>
      <c r="D40" s="637"/>
      <c r="E40" s="639"/>
      <c r="F40" s="639"/>
      <c r="G40" s="639"/>
      <c r="H40" s="639"/>
      <c r="I40" s="666"/>
      <c r="J40" s="666"/>
      <c r="K40" s="666"/>
    </row>
    <row r="41" spans="1:11" ht="12">
      <c r="A41" s="624"/>
      <c r="B41" s="640"/>
      <c r="C41" s="624"/>
      <c r="D41" s="624"/>
      <c r="E41" s="641"/>
      <c r="F41" s="641"/>
      <c r="G41" s="641"/>
      <c r="H41" s="641"/>
      <c r="I41" s="666"/>
      <c r="J41" s="653"/>
      <c r="K41" s="653"/>
    </row>
    <row r="42" spans="1:11" ht="12">
      <c r="A42" s="642" t="s">
        <v>370</v>
      </c>
      <c r="B42" s="643"/>
      <c r="C42" s="633"/>
      <c r="D42" s="633"/>
      <c r="E42" s="633"/>
      <c r="F42" s="633"/>
      <c r="G42" s="633"/>
      <c r="H42" s="633"/>
      <c r="I42" s="667"/>
      <c r="J42" s="668"/>
      <c r="K42" s="668"/>
    </row>
    <row r="43" spans="1:11" ht="12">
      <c r="A43" s="632" t="s">
        <v>371</v>
      </c>
      <c r="B43" s="633"/>
      <c r="C43" s="632"/>
      <c r="D43" s="632"/>
      <c r="E43" s="633"/>
      <c r="F43" s="633"/>
      <c r="G43" s="633"/>
      <c r="H43" s="633"/>
      <c r="I43" s="667"/>
      <c r="J43" s="668"/>
      <c r="K43" s="668"/>
    </row>
    <row r="44" spans="1:11" ht="28.5" customHeight="1">
      <c r="A44" s="714" t="s">
        <v>372</v>
      </c>
      <c r="B44" s="714"/>
      <c r="C44" s="714"/>
      <c r="D44" s="714"/>
      <c r="E44" s="714"/>
      <c r="F44" s="714"/>
      <c r="G44" s="714"/>
      <c r="H44" s="714"/>
      <c r="I44" s="669"/>
      <c r="J44" s="669"/>
      <c r="K44" s="669"/>
    </row>
  </sheetData>
  <sheetProtection/>
  <mergeCells count="3">
    <mergeCell ref="C4:C5"/>
    <mergeCell ref="D4:H4"/>
    <mergeCell ref="A44:H44"/>
  </mergeCells>
  <printOptions/>
  <pageMargins left="0.7" right="0.7" top="0.75" bottom="0.75" header="0.3" footer="0.3"/>
  <pageSetup horizontalDpi="600" verticalDpi="600" orientation="portrait" paperSize="9" scale="81" r:id="rId1"/>
</worksheet>
</file>

<file path=xl/worksheets/sheet9.xml><?xml version="1.0" encoding="utf-8"?>
<worksheet xmlns="http://schemas.openxmlformats.org/spreadsheetml/2006/main" xmlns:r="http://schemas.openxmlformats.org/officeDocument/2006/relationships">
  <dimension ref="A1:H491"/>
  <sheetViews>
    <sheetView zoomScalePageLayoutView="0" workbookViewId="0" topLeftCell="A31">
      <selection activeCell="F10" sqref="F10"/>
    </sheetView>
  </sheetViews>
  <sheetFormatPr defaultColWidth="11.421875" defaultRowHeight="12.75"/>
  <cols>
    <col min="1" max="2" width="3.7109375" style="170" bestFit="1" customWidth="1"/>
    <col min="3" max="3" width="5.7109375" style="170" bestFit="1" customWidth="1"/>
    <col min="4" max="4" width="14.8515625" style="170" bestFit="1" customWidth="1"/>
    <col min="5" max="5" width="10.7109375" style="169" bestFit="1" customWidth="1"/>
    <col min="6" max="6" width="15.28125" style="169" bestFit="1" customWidth="1"/>
    <col min="7" max="7" width="19.57421875" style="169" customWidth="1"/>
    <col min="8" max="16384" width="11.421875" style="170" customWidth="1"/>
  </cols>
  <sheetData>
    <row r="1" spans="1:8" ht="18" customHeight="1">
      <c r="A1" s="610" t="s">
        <v>375</v>
      </c>
      <c r="B1" s="168"/>
      <c r="C1" s="168"/>
      <c r="D1" s="611"/>
      <c r="E1" s="612"/>
      <c r="F1" s="612"/>
      <c r="G1" s="612"/>
      <c r="H1" s="613"/>
    </row>
    <row r="2" spans="1:7" ht="3.75" customHeight="1">
      <c r="A2" s="171"/>
      <c r="B2" s="171"/>
      <c r="C2" s="171"/>
      <c r="D2" s="171"/>
      <c r="E2" s="172"/>
      <c r="F2" s="173"/>
      <c r="G2" s="173"/>
    </row>
    <row r="3" spans="1:7" s="177" customFormat="1" ht="6" customHeight="1">
      <c r="A3" s="174"/>
      <c r="B3" s="174"/>
      <c r="C3" s="174"/>
      <c r="D3" s="174"/>
      <c r="E3" s="175"/>
      <c r="F3" s="176"/>
      <c r="G3" s="176"/>
    </row>
    <row r="4" spans="1:7" s="177" customFormat="1" ht="12" customHeight="1">
      <c r="A4" s="174"/>
      <c r="B4" s="174"/>
      <c r="C4" s="174"/>
      <c r="D4" s="174"/>
      <c r="E4" s="175"/>
      <c r="F4" s="175" t="s">
        <v>220</v>
      </c>
      <c r="G4" s="175"/>
    </row>
    <row r="5" spans="1:7" s="177" customFormat="1" ht="9.75" customHeight="1">
      <c r="A5" s="174"/>
      <c r="B5" s="174"/>
      <c r="C5" s="174"/>
      <c r="D5" s="174"/>
      <c r="E5" s="175" t="s">
        <v>221</v>
      </c>
      <c r="F5" s="178" t="s">
        <v>222</v>
      </c>
      <c r="G5" s="175" t="s">
        <v>223</v>
      </c>
    </row>
    <row r="6" spans="1:7" s="177" customFormat="1" ht="10.5" customHeight="1">
      <c r="A6" s="179"/>
      <c r="B6" s="179"/>
      <c r="C6" s="179"/>
      <c r="D6" s="179"/>
      <c r="E6" s="180" t="s">
        <v>224</v>
      </c>
      <c r="F6" s="180" t="s">
        <v>377</v>
      </c>
      <c r="G6" s="180" t="s">
        <v>225</v>
      </c>
    </row>
    <row r="7" spans="1:7" s="177" customFormat="1" ht="3.75" customHeight="1">
      <c r="A7" s="170"/>
      <c r="B7" s="170"/>
      <c r="C7" s="170"/>
      <c r="D7" s="170"/>
      <c r="E7" s="169"/>
      <c r="F7" s="181"/>
      <c r="G7" s="181"/>
    </row>
    <row r="8" spans="1:7" s="177" customFormat="1" ht="12">
      <c r="A8" s="170" t="s">
        <v>226</v>
      </c>
      <c r="B8" s="170"/>
      <c r="C8" s="170"/>
      <c r="D8" s="170"/>
      <c r="E8" s="551">
        <v>465</v>
      </c>
      <c r="F8" s="552">
        <v>2883872.310000001</v>
      </c>
      <c r="G8" s="552">
        <v>15887991.89</v>
      </c>
    </row>
    <row r="9" spans="1:7" s="177" customFormat="1" ht="12">
      <c r="A9" s="183" t="s">
        <v>227</v>
      </c>
      <c r="B9" s="183"/>
      <c r="C9" s="183"/>
      <c r="D9" s="183"/>
      <c r="E9" s="553">
        <v>41</v>
      </c>
      <c r="F9" s="554">
        <v>26848.25</v>
      </c>
      <c r="G9" s="554">
        <v>142070</v>
      </c>
    </row>
    <row r="10" spans="1:7" s="177" customFormat="1" ht="12">
      <c r="A10" s="170" t="s">
        <v>228</v>
      </c>
      <c r="B10" s="170"/>
      <c r="C10" s="170"/>
      <c r="D10" s="170"/>
      <c r="E10" s="551">
        <v>17</v>
      </c>
      <c r="F10" s="552">
        <v>1535.8</v>
      </c>
      <c r="G10" s="555">
        <v>3503</v>
      </c>
    </row>
    <row r="11" spans="1:7" s="177" customFormat="1" ht="11.25">
      <c r="A11" s="170"/>
      <c r="B11" s="170"/>
      <c r="C11" s="170"/>
      <c r="D11" s="170"/>
      <c r="E11" s="367"/>
      <c r="F11" s="368"/>
      <c r="G11" s="368"/>
    </row>
    <row r="12" spans="1:7" s="177" customFormat="1" ht="11.25">
      <c r="A12" s="184" t="s">
        <v>229</v>
      </c>
      <c r="B12" s="184"/>
      <c r="C12" s="184"/>
      <c r="D12" s="184"/>
      <c r="E12" s="556">
        <f>E8+E9+E10</f>
        <v>523</v>
      </c>
      <c r="F12" s="556">
        <f>F8+F9+F10</f>
        <v>2912256.360000001</v>
      </c>
      <c r="G12" s="556">
        <f>G8+G9+G10</f>
        <v>16033564.89</v>
      </c>
    </row>
    <row r="13" spans="1:7" s="177" customFormat="1" ht="11.25">
      <c r="A13" s="185"/>
      <c r="B13" s="185"/>
      <c r="C13" s="185"/>
      <c r="D13" s="185"/>
      <c r="E13" s="369"/>
      <c r="F13" s="369"/>
      <c r="G13" s="369"/>
    </row>
    <row r="14" spans="1:7" s="177" customFormat="1" ht="12">
      <c r="A14" s="372" t="s">
        <v>374</v>
      </c>
      <c r="B14" s="372"/>
      <c r="C14" s="372"/>
      <c r="D14" s="372"/>
      <c r="E14" s="557">
        <f>E12</f>
        <v>523</v>
      </c>
      <c r="F14" s="557">
        <f>F12</f>
        <v>2912256.360000001</v>
      </c>
      <c r="G14" s="557">
        <f>G12</f>
        <v>16033564.89</v>
      </c>
    </row>
    <row r="15" spans="1:7" s="177" customFormat="1" ht="12">
      <c r="A15" s="186" t="s">
        <v>322</v>
      </c>
      <c r="B15" s="186"/>
      <c r="C15" s="186"/>
      <c r="D15" s="186"/>
      <c r="E15" s="684">
        <v>518</v>
      </c>
      <c r="F15" s="684">
        <v>2914021</v>
      </c>
      <c r="G15" s="684">
        <v>16030814</v>
      </c>
    </row>
    <row r="16" spans="1:7" s="177" customFormat="1" ht="12">
      <c r="A16" s="186" t="s">
        <v>230</v>
      </c>
      <c r="B16" s="186"/>
      <c r="C16" s="186"/>
      <c r="D16" s="186"/>
      <c r="E16" s="370">
        <v>516</v>
      </c>
      <c r="F16" s="371">
        <v>2913856</v>
      </c>
      <c r="G16" s="371">
        <v>16175062</v>
      </c>
    </row>
    <row r="17" spans="1:7" s="177" customFormat="1" ht="12">
      <c r="A17" s="186" t="s">
        <v>231</v>
      </c>
      <c r="B17" s="186"/>
      <c r="C17" s="186"/>
      <c r="D17" s="186"/>
      <c r="E17" s="370">
        <v>510</v>
      </c>
      <c r="F17" s="371">
        <v>2913017</v>
      </c>
      <c r="G17" s="371">
        <v>16146053</v>
      </c>
    </row>
    <row r="18" spans="1:7" s="177" customFormat="1" ht="12">
      <c r="A18" s="186" t="s">
        <v>232</v>
      </c>
      <c r="B18" s="186"/>
      <c r="C18" s="186"/>
      <c r="D18" s="186"/>
      <c r="E18" s="370">
        <v>495</v>
      </c>
      <c r="F18" s="371">
        <v>2906672</v>
      </c>
      <c r="G18" s="371">
        <v>16126893</v>
      </c>
    </row>
    <row r="19" spans="1:7" s="177" customFormat="1" ht="12">
      <c r="A19" s="186" t="s">
        <v>233</v>
      </c>
      <c r="B19" s="186"/>
      <c r="C19" s="186"/>
      <c r="D19" s="186"/>
      <c r="E19" s="370">
        <v>489</v>
      </c>
      <c r="F19" s="371">
        <v>2908308</v>
      </c>
      <c r="G19" s="371">
        <v>16128146</v>
      </c>
    </row>
    <row r="20" spans="1:7" s="177" customFormat="1" ht="12">
      <c r="A20" s="186" t="s">
        <v>234</v>
      </c>
      <c r="B20" s="186"/>
      <c r="C20" s="186"/>
      <c r="D20" s="186"/>
      <c r="E20" s="370">
        <v>455</v>
      </c>
      <c r="F20" s="371">
        <v>2908201</v>
      </c>
      <c r="G20" s="371">
        <v>15941667</v>
      </c>
    </row>
    <row r="21" spans="1:7" s="177" customFormat="1" ht="12">
      <c r="A21" s="186" t="s">
        <v>235</v>
      </c>
      <c r="B21" s="186"/>
      <c r="C21" s="186"/>
      <c r="D21" s="186"/>
      <c r="E21" s="370">
        <v>439</v>
      </c>
      <c r="F21" s="371">
        <v>2901759</v>
      </c>
      <c r="G21" s="371">
        <v>15906523</v>
      </c>
    </row>
    <row r="22" spans="1:7" s="177" customFormat="1" ht="12">
      <c r="A22" s="186" t="s">
        <v>236</v>
      </c>
      <c r="B22" s="186"/>
      <c r="C22" s="186"/>
      <c r="D22" s="186"/>
      <c r="E22" s="370">
        <v>416</v>
      </c>
      <c r="F22" s="371">
        <v>2867000</v>
      </c>
      <c r="G22" s="371">
        <v>15582990</v>
      </c>
    </row>
    <row r="23" spans="1:7" s="177" customFormat="1" ht="12">
      <c r="A23" s="186" t="s">
        <v>237</v>
      </c>
      <c r="B23" s="186"/>
      <c r="C23" s="186"/>
      <c r="D23" s="186"/>
      <c r="E23" s="370">
        <v>391</v>
      </c>
      <c r="F23" s="371">
        <v>2850000</v>
      </c>
      <c r="G23" s="371">
        <v>15847595</v>
      </c>
    </row>
    <row r="24" spans="1:7" s="177" customFormat="1" ht="12">
      <c r="A24" s="186" t="s">
        <v>238</v>
      </c>
      <c r="B24" s="186"/>
      <c r="C24" s="186"/>
      <c r="D24" s="186"/>
      <c r="E24" s="370">
        <v>373</v>
      </c>
      <c r="F24" s="371">
        <v>2856000</v>
      </c>
      <c r="G24" s="371">
        <v>15749510</v>
      </c>
    </row>
    <row r="25" spans="1:7" s="177" customFormat="1" ht="12">
      <c r="A25" s="186" t="s">
        <v>239</v>
      </c>
      <c r="B25" s="186"/>
      <c r="C25" s="186"/>
      <c r="D25" s="186"/>
      <c r="E25" s="370">
        <v>345</v>
      </c>
      <c r="F25" s="371">
        <v>2689000</v>
      </c>
      <c r="G25" s="371">
        <v>15557568</v>
      </c>
    </row>
    <row r="26" spans="1:7" s="177" customFormat="1" ht="12">
      <c r="A26" s="186" t="s">
        <v>240</v>
      </c>
      <c r="B26" s="186"/>
      <c r="C26" s="186"/>
      <c r="D26" s="186"/>
      <c r="E26" s="370">
        <v>335</v>
      </c>
      <c r="F26" s="371">
        <v>2762000</v>
      </c>
      <c r="G26" s="371">
        <v>15893562</v>
      </c>
    </row>
    <row r="27" spans="1:7" s="177" customFormat="1" ht="12">
      <c r="A27" s="186" t="s">
        <v>241</v>
      </c>
      <c r="B27" s="186"/>
      <c r="C27" s="186"/>
      <c r="D27" s="186"/>
      <c r="E27" s="370">
        <v>335</v>
      </c>
      <c r="F27" s="371">
        <v>2750000</v>
      </c>
      <c r="G27" s="371">
        <v>15766103</v>
      </c>
    </row>
    <row r="28" spans="1:7" s="177" customFormat="1" ht="12">
      <c r="A28" s="186" t="s">
        <v>242</v>
      </c>
      <c r="B28" s="186"/>
      <c r="C28" s="186"/>
      <c r="D28" s="186"/>
      <c r="E28" s="370">
        <v>328</v>
      </c>
      <c r="F28" s="371">
        <v>2688000</v>
      </c>
      <c r="G28" s="371">
        <v>15439143</v>
      </c>
    </row>
    <row r="29" spans="1:7" s="177" customFormat="1" ht="12">
      <c r="A29" s="186" t="s">
        <v>243</v>
      </c>
      <c r="B29" s="186"/>
      <c r="C29" s="186"/>
      <c r="D29" s="186"/>
      <c r="E29" s="370">
        <v>314</v>
      </c>
      <c r="F29" s="371">
        <v>2835000</v>
      </c>
      <c r="G29" s="371">
        <v>15341520</v>
      </c>
    </row>
    <row r="30" spans="1:7" s="177" customFormat="1" ht="12">
      <c r="A30" s="186" t="s">
        <v>244</v>
      </c>
      <c r="B30" s="186"/>
      <c r="C30" s="186"/>
      <c r="D30" s="186"/>
      <c r="E30" s="370">
        <v>297</v>
      </c>
      <c r="F30" s="371">
        <v>2794000</v>
      </c>
      <c r="G30" s="371">
        <v>15715668</v>
      </c>
    </row>
    <row r="31" spans="1:7" s="177" customFormat="1" ht="12">
      <c r="A31" s="186" t="s">
        <v>245</v>
      </c>
      <c r="B31" s="186"/>
      <c r="C31" s="186"/>
      <c r="D31" s="186"/>
      <c r="E31" s="370">
        <v>290</v>
      </c>
      <c r="F31" s="371">
        <v>2368000</v>
      </c>
      <c r="G31" s="371">
        <v>13410918</v>
      </c>
    </row>
    <row r="32" s="177" customFormat="1" ht="12" customHeight="1">
      <c r="F32" s="182"/>
    </row>
    <row r="33" spans="1:7" s="177" customFormat="1" ht="3.75" customHeight="1">
      <c r="A33" s="187"/>
      <c r="B33" s="187"/>
      <c r="C33" s="187"/>
      <c r="D33" s="187"/>
      <c r="E33" s="188"/>
      <c r="F33" s="188"/>
      <c r="G33" s="188"/>
    </row>
    <row r="34" spans="1:7" s="177" customFormat="1" ht="3.75" customHeight="1">
      <c r="A34" s="189"/>
      <c r="B34" s="189"/>
      <c r="C34" s="189"/>
      <c r="D34" s="189"/>
      <c r="E34" s="190"/>
      <c r="F34" s="190"/>
      <c r="G34" s="190"/>
    </row>
    <row r="35" spans="1:7" s="197" customFormat="1" ht="9">
      <c r="A35" s="177"/>
      <c r="B35" s="177"/>
      <c r="C35" s="177"/>
      <c r="D35" s="177"/>
      <c r="E35" s="191"/>
      <c r="F35" s="191"/>
      <c r="G35" s="191"/>
    </row>
    <row r="36" spans="1:7" s="197" customFormat="1" ht="9.75">
      <c r="A36" s="192" t="s">
        <v>217</v>
      </c>
      <c r="B36" s="193" t="s">
        <v>246</v>
      </c>
      <c r="C36" s="194"/>
      <c r="D36" s="194"/>
      <c r="E36" s="195"/>
      <c r="F36" s="195"/>
      <c r="G36" s="196"/>
    </row>
    <row r="37" spans="1:7" s="197" customFormat="1" ht="9.75">
      <c r="A37" s="198" t="s">
        <v>5</v>
      </c>
      <c r="B37" s="195" t="s">
        <v>247</v>
      </c>
      <c r="C37" s="198"/>
      <c r="D37" s="198"/>
      <c r="E37" s="195"/>
      <c r="F37" s="195"/>
      <c r="G37" s="196"/>
    </row>
    <row r="38" spans="1:7" s="177" customFormat="1" ht="14.25" customHeight="1">
      <c r="A38" s="198" t="str">
        <f>"(1)"</f>
        <v>(1)</v>
      </c>
      <c r="B38" s="194" t="s">
        <v>248</v>
      </c>
      <c r="C38" s="198"/>
      <c r="D38" s="198"/>
      <c r="E38" s="195"/>
      <c r="F38" s="195"/>
      <c r="G38" s="196"/>
    </row>
    <row r="39" spans="1:7" s="177" customFormat="1" ht="12.75" customHeight="1">
      <c r="A39" s="194"/>
      <c r="B39" s="194"/>
      <c r="C39" s="194"/>
      <c r="D39" s="194"/>
      <c r="E39" s="195"/>
      <c r="F39" s="195"/>
      <c r="G39" s="196"/>
    </row>
    <row r="40" spans="1:7" s="177" customFormat="1" ht="9" customHeight="1">
      <c r="A40" s="685" t="s">
        <v>376</v>
      </c>
      <c r="B40" s="194"/>
      <c r="C40" s="194"/>
      <c r="D40" s="194"/>
      <c r="E40" s="195"/>
      <c r="F40" s="195"/>
      <c r="G40" s="195"/>
    </row>
    <row r="41" spans="1:7" s="177" customFormat="1" ht="9" customHeight="1">
      <c r="A41" s="194"/>
      <c r="B41" s="194"/>
      <c r="C41" s="194"/>
      <c r="D41" s="194"/>
      <c r="E41" s="195"/>
      <c r="F41" s="195"/>
      <c r="G41" s="195"/>
    </row>
    <row r="42" spans="1:7" s="177" customFormat="1" ht="9" customHeight="1">
      <c r="A42" s="194"/>
      <c r="B42" s="194"/>
      <c r="C42" s="194"/>
      <c r="D42" s="194"/>
      <c r="E42" s="195"/>
      <c r="F42" s="195"/>
      <c r="G42" s="195"/>
    </row>
    <row r="43" spans="1:7" s="177" customFormat="1" ht="9.75">
      <c r="A43" s="194"/>
      <c r="B43" s="194"/>
      <c r="C43" s="194"/>
      <c r="D43" s="194"/>
      <c r="E43" s="195"/>
      <c r="F43" s="195"/>
      <c r="G43" s="195"/>
    </row>
    <row r="44" spans="1:7" s="177" customFormat="1" ht="9.75">
      <c r="A44" s="194"/>
      <c r="B44" s="194"/>
      <c r="C44" s="194"/>
      <c r="D44" s="194"/>
      <c r="E44" s="195"/>
      <c r="F44" s="195"/>
      <c r="G44" s="195"/>
    </row>
    <row r="45" spans="5:7" s="177" customFormat="1" ht="9">
      <c r="E45" s="191"/>
      <c r="F45" s="191"/>
      <c r="G45" s="191"/>
    </row>
    <row r="46" spans="5:7" s="177" customFormat="1" ht="9">
      <c r="E46" s="191"/>
      <c r="F46" s="191"/>
      <c r="G46" s="191"/>
    </row>
    <row r="47" spans="5:7" s="177" customFormat="1" ht="9">
      <c r="E47" s="191"/>
      <c r="F47" s="191"/>
      <c r="G47" s="191"/>
    </row>
    <row r="48" spans="5:7" s="177" customFormat="1" ht="9">
      <c r="E48" s="191"/>
      <c r="F48" s="191"/>
      <c r="G48" s="191"/>
    </row>
    <row r="49" spans="5:7" s="177" customFormat="1" ht="9">
      <c r="E49" s="191"/>
      <c r="F49" s="191"/>
      <c r="G49" s="191"/>
    </row>
    <row r="50" spans="5:7" s="177" customFormat="1" ht="9">
      <c r="E50" s="191"/>
      <c r="F50" s="191"/>
      <c r="G50" s="191"/>
    </row>
    <row r="51" spans="5:7" s="177" customFormat="1" ht="9">
      <c r="E51" s="191"/>
      <c r="F51" s="191"/>
      <c r="G51" s="191"/>
    </row>
    <row r="52" spans="5:7" s="177" customFormat="1" ht="9">
      <c r="E52" s="191"/>
      <c r="F52" s="191"/>
      <c r="G52" s="191"/>
    </row>
    <row r="53" spans="5:7" s="177" customFormat="1" ht="9">
      <c r="E53" s="191"/>
      <c r="F53" s="191"/>
      <c r="G53" s="191"/>
    </row>
    <row r="54" spans="5:7" s="177" customFormat="1" ht="9">
      <c r="E54" s="191"/>
      <c r="F54" s="191"/>
      <c r="G54" s="191"/>
    </row>
    <row r="55" spans="5:7" s="177" customFormat="1" ht="9">
      <c r="E55" s="191"/>
      <c r="F55" s="191"/>
      <c r="G55" s="191"/>
    </row>
    <row r="56" spans="5:7" s="177" customFormat="1" ht="9">
      <c r="E56" s="191"/>
      <c r="F56" s="191"/>
      <c r="G56" s="191"/>
    </row>
    <row r="57" spans="5:7" s="177" customFormat="1" ht="9">
      <c r="E57" s="191"/>
      <c r="F57" s="191"/>
      <c r="G57" s="191"/>
    </row>
    <row r="58" spans="5:7" s="177" customFormat="1" ht="9">
      <c r="E58" s="191"/>
      <c r="F58" s="191"/>
      <c r="G58" s="191"/>
    </row>
    <row r="59" spans="5:7" s="177" customFormat="1" ht="9">
      <c r="E59" s="191"/>
      <c r="F59" s="191"/>
      <c r="G59" s="191"/>
    </row>
    <row r="60" spans="5:7" s="177" customFormat="1" ht="9">
      <c r="E60" s="191"/>
      <c r="F60" s="191"/>
      <c r="G60" s="191"/>
    </row>
    <row r="61" spans="5:7" s="177" customFormat="1" ht="9">
      <c r="E61" s="191"/>
      <c r="F61" s="191"/>
      <c r="G61" s="191"/>
    </row>
    <row r="62" spans="5:7" s="177" customFormat="1" ht="9">
      <c r="E62" s="191"/>
      <c r="F62" s="191"/>
      <c r="G62" s="191"/>
    </row>
    <row r="63" spans="5:7" s="177" customFormat="1" ht="9">
      <c r="E63" s="191"/>
      <c r="F63" s="191"/>
      <c r="G63" s="191"/>
    </row>
    <row r="64" spans="5:7" s="177" customFormat="1" ht="9">
      <c r="E64" s="191"/>
      <c r="F64" s="191"/>
      <c r="G64" s="191"/>
    </row>
    <row r="65" spans="5:7" s="177" customFormat="1" ht="9">
      <c r="E65" s="191"/>
      <c r="F65" s="191"/>
      <c r="G65" s="191"/>
    </row>
    <row r="66" spans="5:7" s="177" customFormat="1" ht="9">
      <c r="E66" s="191"/>
      <c r="F66" s="191"/>
      <c r="G66" s="191"/>
    </row>
    <row r="67" spans="5:7" s="177" customFormat="1" ht="9">
      <c r="E67" s="199"/>
      <c r="F67" s="191"/>
      <c r="G67" s="191"/>
    </row>
    <row r="68" spans="5:7" s="177" customFormat="1" ht="9">
      <c r="E68" s="191"/>
      <c r="F68" s="191"/>
      <c r="G68" s="191"/>
    </row>
    <row r="69" spans="5:7" s="177" customFormat="1" ht="9">
      <c r="E69" s="191"/>
      <c r="F69" s="191"/>
      <c r="G69" s="191"/>
    </row>
    <row r="70" spans="5:7" s="177" customFormat="1" ht="9">
      <c r="E70" s="191"/>
      <c r="F70" s="191"/>
      <c r="G70" s="191"/>
    </row>
    <row r="71" spans="5:7" s="177" customFormat="1" ht="9">
      <c r="E71" s="191"/>
      <c r="F71" s="191"/>
      <c r="G71" s="191"/>
    </row>
    <row r="72" spans="5:7" s="177" customFormat="1" ht="9">
      <c r="E72" s="191"/>
      <c r="F72" s="191"/>
      <c r="G72" s="191"/>
    </row>
    <row r="73" spans="5:7" s="177" customFormat="1" ht="9">
      <c r="E73" s="191"/>
      <c r="F73" s="191"/>
      <c r="G73" s="191"/>
    </row>
    <row r="74" spans="5:7" s="177" customFormat="1" ht="9">
      <c r="E74" s="191"/>
      <c r="F74" s="191"/>
      <c r="G74" s="191"/>
    </row>
    <row r="75" spans="5:7" s="177" customFormat="1" ht="9">
      <c r="E75" s="191"/>
      <c r="F75" s="191"/>
      <c r="G75" s="191"/>
    </row>
    <row r="76" spans="5:7" s="177" customFormat="1" ht="9">
      <c r="E76" s="191"/>
      <c r="F76" s="191"/>
      <c r="G76" s="191"/>
    </row>
    <row r="77" spans="5:7" s="177" customFormat="1" ht="9">
      <c r="E77" s="191"/>
      <c r="F77" s="191"/>
      <c r="G77" s="191"/>
    </row>
    <row r="78" spans="5:7" s="177" customFormat="1" ht="9">
      <c r="E78" s="191"/>
      <c r="F78" s="191"/>
      <c r="G78" s="191"/>
    </row>
    <row r="79" spans="5:7" s="177" customFormat="1" ht="9">
      <c r="E79" s="191"/>
      <c r="F79" s="191"/>
      <c r="G79" s="191"/>
    </row>
    <row r="80" spans="5:7" s="177" customFormat="1" ht="9">
      <c r="E80" s="191"/>
      <c r="F80" s="191"/>
      <c r="G80" s="191"/>
    </row>
    <row r="81" spans="5:7" s="177" customFormat="1" ht="9">
      <c r="E81" s="191"/>
      <c r="F81" s="191"/>
      <c r="G81" s="191"/>
    </row>
    <row r="82" spans="5:7" s="177" customFormat="1" ht="9">
      <c r="E82" s="191"/>
      <c r="F82" s="191"/>
      <c r="G82" s="191"/>
    </row>
    <row r="83" spans="5:7" s="177" customFormat="1" ht="9">
      <c r="E83" s="191"/>
      <c r="F83" s="191"/>
      <c r="G83" s="191"/>
    </row>
    <row r="84" spans="5:7" s="177" customFormat="1" ht="9">
      <c r="E84" s="191"/>
      <c r="F84" s="191"/>
      <c r="G84" s="191"/>
    </row>
    <row r="85" spans="5:7" s="177" customFormat="1" ht="9">
      <c r="E85" s="191"/>
      <c r="F85" s="191"/>
      <c r="G85" s="191"/>
    </row>
    <row r="86" spans="5:7" s="177" customFormat="1" ht="9">
      <c r="E86" s="191"/>
      <c r="F86" s="191"/>
      <c r="G86" s="191"/>
    </row>
    <row r="87" spans="5:7" s="177" customFormat="1" ht="9">
      <c r="E87" s="191"/>
      <c r="F87" s="191"/>
      <c r="G87" s="191"/>
    </row>
    <row r="88" spans="5:7" s="177" customFormat="1" ht="9">
      <c r="E88" s="191"/>
      <c r="F88" s="191"/>
      <c r="G88" s="191"/>
    </row>
    <row r="89" spans="5:7" s="177" customFormat="1" ht="9">
      <c r="E89" s="191"/>
      <c r="F89" s="191"/>
      <c r="G89" s="191"/>
    </row>
    <row r="90" spans="5:7" s="177" customFormat="1" ht="9">
      <c r="E90" s="191"/>
      <c r="F90" s="191"/>
      <c r="G90" s="191"/>
    </row>
    <row r="91" spans="5:7" s="177" customFormat="1" ht="9">
      <c r="E91" s="191"/>
      <c r="F91" s="191"/>
      <c r="G91" s="191"/>
    </row>
    <row r="92" spans="5:7" s="177" customFormat="1" ht="9">
      <c r="E92" s="191"/>
      <c r="F92" s="191"/>
      <c r="G92" s="191"/>
    </row>
    <row r="93" spans="5:7" s="177" customFormat="1" ht="9">
      <c r="E93" s="191"/>
      <c r="F93" s="191"/>
      <c r="G93" s="191"/>
    </row>
    <row r="94" spans="5:7" s="177" customFormat="1" ht="9">
      <c r="E94" s="191"/>
      <c r="F94" s="191"/>
      <c r="G94" s="191"/>
    </row>
    <row r="95" spans="5:7" s="177" customFormat="1" ht="9">
      <c r="E95" s="191"/>
      <c r="F95" s="191"/>
      <c r="G95" s="191"/>
    </row>
    <row r="96" spans="5:7" s="177" customFormat="1" ht="9">
      <c r="E96" s="191"/>
      <c r="F96" s="191"/>
      <c r="G96" s="191"/>
    </row>
    <row r="97" spans="5:7" s="177" customFormat="1" ht="9">
      <c r="E97" s="191"/>
      <c r="F97" s="191"/>
      <c r="G97" s="191"/>
    </row>
    <row r="98" spans="5:7" s="177" customFormat="1" ht="9">
      <c r="E98" s="191"/>
      <c r="F98" s="191"/>
      <c r="G98" s="191"/>
    </row>
    <row r="99" spans="5:7" s="177" customFormat="1" ht="9">
      <c r="E99" s="191"/>
      <c r="F99" s="191"/>
      <c r="G99" s="191"/>
    </row>
    <row r="100" spans="5:7" s="177" customFormat="1" ht="9">
      <c r="E100" s="191"/>
      <c r="F100" s="191"/>
      <c r="G100" s="191"/>
    </row>
    <row r="101" spans="5:7" s="177" customFormat="1" ht="9">
      <c r="E101" s="191"/>
      <c r="F101" s="191"/>
      <c r="G101" s="191"/>
    </row>
    <row r="102" spans="5:7" s="177" customFormat="1" ht="9">
      <c r="E102" s="191"/>
      <c r="F102" s="191"/>
      <c r="G102" s="191"/>
    </row>
    <row r="103" spans="5:7" s="177" customFormat="1" ht="9">
      <c r="E103" s="191"/>
      <c r="F103" s="191"/>
      <c r="G103" s="191"/>
    </row>
    <row r="104" spans="5:7" s="177" customFormat="1" ht="9">
      <c r="E104" s="191"/>
      <c r="F104" s="191"/>
      <c r="G104" s="191"/>
    </row>
    <row r="105" spans="5:7" s="177" customFormat="1" ht="9">
      <c r="E105" s="191"/>
      <c r="F105" s="191"/>
      <c r="G105" s="191"/>
    </row>
    <row r="106" spans="5:7" s="177" customFormat="1" ht="9">
      <c r="E106" s="191"/>
      <c r="F106" s="191"/>
      <c r="G106" s="191"/>
    </row>
    <row r="107" spans="5:7" s="177" customFormat="1" ht="9">
      <c r="E107" s="191"/>
      <c r="F107" s="191"/>
      <c r="G107" s="191"/>
    </row>
    <row r="108" spans="5:7" s="177" customFormat="1" ht="9">
      <c r="E108" s="191"/>
      <c r="F108" s="191"/>
      <c r="G108" s="191"/>
    </row>
    <row r="109" spans="5:7" s="177" customFormat="1" ht="9">
      <c r="E109" s="191"/>
      <c r="F109" s="191"/>
      <c r="G109" s="191"/>
    </row>
    <row r="110" spans="5:7" s="177" customFormat="1" ht="9">
      <c r="E110" s="191"/>
      <c r="F110" s="191"/>
      <c r="G110" s="191"/>
    </row>
    <row r="111" spans="5:7" s="177" customFormat="1" ht="9">
      <c r="E111" s="191"/>
      <c r="F111" s="191"/>
      <c r="G111" s="191"/>
    </row>
    <row r="112" spans="5:7" s="177" customFormat="1" ht="9">
      <c r="E112" s="191"/>
      <c r="F112" s="191"/>
      <c r="G112" s="191"/>
    </row>
    <row r="113" spans="5:7" s="177" customFormat="1" ht="9">
      <c r="E113" s="191"/>
      <c r="F113" s="191"/>
      <c r="G113" s="191"/>
    </row>
    <row r="114" spans="5:7" s="177" customFormat="1" ht="9">
      <c r="E114" s="191"/>
      <c r="F114" s="191"/>
      <c r="G114" s="191"/>
    </row>
    <row r="115" spans="5:7" s="177" customFormat="1" ht="9">
      <c r="E115" s="191"/>
      <c r="F115" s="191"/>
      <c r="G115" s="191"/>
    </row>
    <row r="116" spans="5:7" s="177" customFormat="1" ht="9">
      <c r="E116" s="191"/>
      <c r="F116" s="191"/>
      <c r="G116" s="191"/>
    </row>
    <row r="117" spans="5:7" s="177" customFormat="1" ht="9">
      <c r="E117" s="191"/>
      <c r="F117" s="191"/>
      <c r="G117" s="191"/>
    </row>
    <row r="118" spans="5:7" s="177" customFormat="1" ht="9">
      <c r="E118" s="191"/>
      <c r="F118" s="191"/>
      <c r="G118" s="191"/>
    </row>
    <row r="119" spans="5:7" s="177" customFormat="1" ht="9">
      <c r="E119" s="191"/>
      <c r="F119" s="191"/>
      <c r="G119" s="191"/>
    </row>
    <row r="120" spans="5:7" s="177" customFormat="1" ht="9">
      <c r="E120" s="191"/>
      <c r="F120" s="191"/>
      <c r="G120" s="191"/>
    </row>
    <row r="121" spans="5:7" s="177" customFormat="1" ht="9">
      <c r="E121" s="191"/>
      <c r="F121" s="191"/>
      <c r="G121" s="191"/>
    </row>
    <row r="122" spans="5:7" s="177" customFormat="1" ht="9">
      <c r="E122" s="191"/>
      <c r="F122" s="191"/>
      <c r="G122" s="191"/>
    </row>
    <row r="123" spans="5:7" s="177" customFormat="1" ht="9">
      <c r="E123" s="191"/>
      <c r="F123" s="191"/>
      <c r="G123" s="191"/>
    </row>
    <row r="124" spans="5:7" s="177" customFormat="1" ht="9">
      <c r="E124" s="191"/>
      <c r="F124" s="191"/>
      <c r="G124" s="191"/>
    </row>
    <row r="125" spans="5:7" s="177" customFormat="1" ht="9">
      <c r="E125" s="191"/>
      <c r="F125" s="191"/>
      <c r="G125" s="191"/>
    </row>
    <row r="126" spans="5:7" s="177" customFormat="1" ht="9">
      <c r="E126" s="191"/>
      <c r="F126" s="191"/>
      <c r="G126" s="191"/>
    </row>
    <row r="127" spans="5:7" s="177" customFormat="1" ht="9">
      <c r="E127" s="191"/>
      <c r="F127" s="191"/>
      <c r="G127" s="191"/>
    </row>
    <row r="128" spans="5:7" s="177" customFormat="1" ht="9">
      <c r="E128" s="191"/>
      <c r="F128" s="191"/>
      <c r="G128" s="191"/>
    </row>
    <row r="129" spans="5:7" s="177" customFormat="1" ht="9">
      <c r="E129" s="191"/>
      <c r="F129" s="191"/>
      <c r="G129" s="191"/>
    </row>
    <row r="130" spans="5:7" s="177" customFormat="1" ht="9">
      <c r="E130" s="191"/>
      <c r="F130" s="191"/>
      <c r="G130" s="191"/>
    </row>
    <row r="131" spans="5:7" s="177" customFormat="1" ht="9">
      <c r="E131" s="191"/>
      <c r="F131" s="191"/>
      <c r="G131" s="191"/>
    </row>
    <row r="132" spans="5:7" s="177" customFormat="1" ht="9">
      <c r="E132" s="191"/>
      <c r="F132" s="191"/>
      <c r="G132" s="191"/>
    </row>
    <row r="133" spans="5:7" s="177" customFormat="1" ht="9">
      <c r="E133" s="191"/>
      <c r="F133" s="191"/>
      <c r="G133" s="191"/>
    </row>
    <row r="134" spans="5:7" s="177" customFormat="1" ht="9">
      <c r="E134" s="191"/>
      <c r="F134" s="191"/>
      <c r="G134" s="191"/>
    </row>
    <row r="135" spans="5:7" s="177" customFormat="1" ht="9">
      <c r="E135" s="191"/>
      <c r="F135" s="191"/>
      <c r="G135" s="191"/>
    </row>
    <row r="136" spans="5:7" s="177" customFormat="1" ht="9">
      <c r="E136" s="191"/>
      <c r="F136" s="191"/>
      <c r="G136" s="191"/>
    </row>
    <row r="137" spans="5:7" s="177" customFormat="1" ht="9">
      <c r="E137" s="191"/>
      <c r="F137" s="191"/>
      <c r="G137" s="191"/>
    </row>
    <row r="138" spans="5:7" s="177" customFormat="1" ht="9">
      <c r="E138" s="191"/>
      <c r="F138" s="191"/>
      <c r="G138" s="191"/>
    </row>
    <row r="139" spans="5:7" s="177" customFormat="1" ht="9">
      <c r="E139" s="191"/>
      <c r="F139" s="191"/>
      <c r="G139" s="191"/>
    </row>
    <row r="140" spans="5:7" s="177" customFormat="1" ht="9">
      <c r="E140" s="191"/>
      <c r="F140" s="191"/>
      <c r="G140" s="191"/>
    </row>
    <row r="141" spans="5:7" s="177" customFormat="1" ht="9">
      <c r="E141" s="191"/>
      <c r="F141" s="191"/>
      <c r="G141" s="191"/>
    </row>
    <row r="142" spans="5:7" s="177" customFormat="1" ht="9">
      <c r="E142" s="191"/>
      <c r="F142" s="191"/>
      <c r="G142" s="191"/>
    </row>
    <row r="143" spans="5:7" s="177" customFormat="1" ht="9">
      <c r="E143" s="191"/>
      <c r="F143" s="191"/>
      <c r="G143" s="191"/>
    </row>
    <row r="144" spans="5:7" s="177" customFormat="1" ht="9">
      <c r="E144" s="191"/>
      <c r="F144" s="191"/>
      <c r="G144" s="191"/>
    </row>
    <row r="145" spans="5:7" s="177" customFormat="1" ht="9">
      <c r="E145" s="191"/>
      <c r="F145" s="191"/>
      <c r="G145" s="191"/>
    </row>
    <row r="146" spans="5:7" s="177" customFormat="1" ht="9">
      <c r="E146" s="191"/>
      <c r="F146" s="191"/>
      <c r="G146" s="191"/>
    </row>
    <row r="147" spans="5:7" s="177" customFormat="1" ht="9">
      <c r="E147" s="191"/>
      <c r="F147" s="191"/>
      <c r="G147" s="191"/>
    </row>
    <row r="148" spans="5:7" s="177" customFormat="1" ht="9">
      <c r="E148" s="191"/>
      <c r="F148" s="191"/>
      <c r="G148" s="191"/>
    </row>
    <row r="149" spans="5:7" s="177" customFormat="1" ht="9">
      <c r="E149" s="191"/>
      <c r="F149" s="191"/>
      <c r="G149" s="191"/>
    </row>
    <row r="150" spans="5:7" s="177" customFormat="1" ht="9">
      <c r="E150" s="191"/>
      <c r="F150" s="191"/>
      <c r="G150" s="191"/>
    </row>
    <row r="151" spans="5:7" s="177" customFormat="1" ht="9">
      <c r="E151" s="191"/>
      <c r="F151" s="191"/>
      <c r="G151" s="191"/>
    </row>
    <row r="152" spans="5:7" s="177" customFormat="1" ht="9">
      <c r="E152" s="191"/>
      <c r="F152" s="191"/>
      <c r="G152" s="191"/>
    </row>
    <row r="153" spans="5:7" s="177" customFormat="1" ht="9">
      <c r="E153" s="191"/>
      <c r="F153" s="191"/>
      <c r="G153" s="191"/>
    </row>
    <row r="154" spans="5:7" s="177" customFormat="1" ht="9">
      <c r="E154" s="191"/>
      <c r="F154" s="191"/>
      <c r="G154" s="191"/>
    </row>
    <row r="155" spans="5:7" s="177" customFormat="1" ht="9">
      <c r="E155" s="191"/>
      <c r="F155" s="191"/>
      <c r="G155" s="191"/>
    </row>
    <row r="156" spans="5:7" s="177" customFormat="1" ht="9">
      <c r="E156" s="191"/>
      <c r="F156" s="191"/>
      <c r="G156" s="191"/>
    </row>
    <row r="157" spans="5:7" s="177" customFormat="1" ht="9">
      <c r="E157" s="191"/>
      <c r="F157" s="191"/>
      <c r="G157" s="191"/>
    </row>
    <row r="158" spans="5:7" s="177" customFormat="1" ht="9">
      <c r="E158" s="191"/>
      <c r="F158" s="191"/>
      <c r="G158" s="191"/>
    </row>
    <row r="159" spans="5:7" s="177" customFormat="1" ht="9">
      <c r="E159" s="191"/>
      <c r="F159" s="191"/>
      <c r="G159" s="191"/>
    </row>
    <row r="160" spans="5:7" s="177" customFormat="1" ht="9">
      <c r="E160" s="191"/>
      <c r="F160" s="191"/>
      <c r="G160" s="191"/>
    </row>
    <row r="161" spans="5:7" s="177" customFormat="1" ht="9">
      <c r="E161" s="191"/>
      <c r="F161" s="191"/>
      <c r="G161" s="191"/>
    </row>
    <row r="162" spans="5:7" s="177" customFormat="1" ht="9">
      <c r="E162" s="191"/>
      <c r="F162" s="191"/>
      <c r="G162" s="191"/>
    </row>
    <row r="163" spans="5:7" s="177" customFormat="1" ht="9">
      <c r="E163" s="191"/>
      <c r="F163" s="191"/>
      <c r="G163" s="191"/>
    </row>
    <row r="164" spans="5:7" s="177" customFormat="1" ht="9">
      <c r="E164" s="191"/>
      <c r="F164" s="191"/>
      <c r="G164" s="191"/>
    </row>
    <row r="165" spans="5:7" s="177" customFormat="1" ht="9">
      <c r="E165" s="191"/>
      <c r="F165" s="191"/>
      <c r="G165" s="191"/>
    </row>
    <row r="166" spans="5:7" s="177" customFormat="1" ht="9">
      <c r="E166" s="191"/>
      <c r="F166" s="191"/>
      <c r="G166" s="191"/>
    </row>
    <row r="167" spans="5:7" s="177" customFormat="1" ht="9">
      <c r="E167" s="191"/>
      <c r="F167" s="191"/>
      <c r="G167" s="191"/>
    </row>
    <row r="168" spans="5:7" s="177" customFormat="1" ht="9">
      <c r="E168" s="191"/>
      <c r="F168" s="191"/>
      <c r="G168" s="191"/>
    </row>
    <row r="169" spans="5:7" s="177" customFormat="1" ht="9">
      <c r="E169" s="191"/>
      <c r="F169" s="191"/>
      <c r="G169" s="191"/>
    </row>
    <row r="170" spans="5:7" s="177" customFormat="1" ht="9">
      <c r="E170" s="191"/>
      <c r="F170" s="191"/>
      <c r="G170" s="191"/>
    </row>
    <row r="171" spans="5:7" s="177" customFormat="1" ht="9">
      <c r="E171" s="191"/>
      <c r="F171" s="191"/>
      <c r="G171" s="191"/>
    </row>
    <row r="172" spans="5:7" s="177" customFormat="1" ht="9">
      <c r="E172" s="191"/>
      <c r="F172" s="191"/>
      <c r="G172" s="191"/>
    </row>
    <row r="173" spans="5:7" s="177" customFormat="1" ht="9">
      <c r="E173" s="191"/>
      <c r="F173" s="191"/>
      <c r="G173" s="191"/>
    </row>
    <row r="174" spans="5:7" s="177" customFormat="1" ht="9">
      <c r="E174" s="191"/>
      <c r="F174" s="191"/>
      <c r="G174" s="191"/>
    </row>
    <row r="175" spans="5:7" s="177" customFormat="1" ht="9">
      <c r="E175" s="191"/>
      <c r="F175" s="191"/>
      <c r="G175" s="191"/>
    </row>
    <row r="176" spans="5:7" s="177" customFormat="1" ht="9">
      <c r="E176" s="191"/>
      <c r="F176" s="191"/>
      <c r="G176" s="191"/>
    </row>
    <row r="177" spans="5:7" s="177" customFormat="1" ht="9">
      <c r="E177" s="191"/>
      <c r="F177" s="191"/>
      <c r="G177" s="191"/>
    </row>
    <row r="178" spans="5:7" s="177" customFormat="1" ht="9">
      <c r="E178" s="191"/>
      <c r="F178" s="191"/>
      <c r="G178" s="191"/>
    </row>
    <row r="179" spans="5:7" s="177" customFormat="1" ht="9">
      <c r="E179" s="191"/>
      <c r="F179" s="191"/>
      <c r="G179" s="191"/>
    </row>
    <row r="180" spans="5:7" s="177" customFormat="1" ht="9">
      <c r="E180" s="191"/>
      <c r="F180" s="191"/>
      <c r="G180" s="191"/>
    </row>
    <row r="181" spans="5:7" s="177" customFormat="1" ht="9">
      <c r="E181" s="191"/>
      <c r="F181" s="191"/>
      <c r="G181" s="191"/>
    </row>
    <row r="182" spans="5:7" s="177" customFormat="1" ht="9">
      <c r="E182" s="191"/>
      <c r="F182" s="191"/>
      <c r="G182" s="191"/>
    </row>
    <row r="183" spans="5:7" s="177" customFormat="1" ht="9">
      <c r="E183" s="191"/>
      <c r="F183" s="191"/>
      <c r="G183" s="191"/>
    </row>
    <row r="184" spans="5:7" s="177" customFormat="1" ht="9">
      <c r="E184" s="191"/>
      <c r="F184" s="191"/>
      <c r="G184" s="191"/>
    </row>
    <row r="185" spans="5:7" s="177" customFormat="1" ht="9">
      <c r="E185" s="191"/>
      <c r="F185" s="191"/>
      <c r="G185" s="191"/>
    </row>
    <row r="186" spans="5:7" s="177" customFormat="1" ht="9">
      <c r="E186" s="191"/>
      <c r="F186" s="191"/>
      <c r="G186" s="191"/>
    </row>
    <row r="187" spans="5:7" s="177" customFormat="1" ht="9">
      <c r="E187" s="191"/>
      <c r="F187" s="191"/>
      <c r="G187" s="191"/>
    </row>
    <row r="188" spans="5:7" s="177" customFormat="1" ht="9">
      <c r="E188" s="191"/>
      <c r="F188" s="191"/>
      <c r="G188" s="191"/>
    </row>
    <row r="189" spans="5:7" s="177" customFormat="1" ht="9">
      <c r="E189" s="191"/>
      <c r="F189" s="191"/>
      <c r="G189" s="191"/>
    </row>
    <row r="190" spans="5:7" s="177" customFormat="1" ht="9">
      <c r="E190" s="191"/>
      <c r="F190" s="191"/>
      <c r="G190" s="191"/>
    </row>
    <row r="191" spans="5:7" s="177" customFormat="1" ht="9">
      <c r="E191" s="191"/>
      <c r="F191" s="191"/>
      <c r="G191" s="191"/>
    </row>
    <row r="192" spans="5:7" s="177" customFormat="1" ht="9">
      <c r="E192" s="191"/>
      <c r="F192" s="191"/>
      <c r="G192" s="191"/>
    </row>
    <row r="193" spans="5:7" s="177" customFormat="1" ht="9">
      <c r="E193" s="191"/>
      <c r="F193" s="191"/>
      <c r="G193" s="191"/>
    </row>
    <row r="194" spans="5:7" s="177" customFormat="1" ht="9">
      <c r="E194" s="191"/>
      <c r="F194" s="191"/>
      <c r="G194" s="191"/>
    </row>
    <row r="195" spans="5:7" s="177" customFormat="1" ht="9">
      <c r="E195" s="191"/>
      <c r="F195" s="191"/>
      <c r="G195" s="191"/>
    </row>
    <row r="196" spans="5:7" s="177" customFormat="1" ht="9">
      <c r="E196" s="191"/>
      <c r="F196" s="191"/>
      <c r="G196" s="191"/>
    </row>
    <row r="197" spans="5:7" s="177" customFormat="1" ht="9">
      <c r="E197" s="191"/>
      <c r="F197" s="191"/>
      <c r="G197" s="191"/>
    </row>
    <row r="198" spans="5:7" s="177" customFormat="1" ht="9">
      <c r="E198" s="191"/>
      <c r="F198" s="191"/>
      <c r="G198" s="191"/>
    </row>
    <row r="199" spans="5:7" s="177" customFormat="1" ht="9">
      <c r="E199" s="191"/>
      <c r="F199" s="191"/>
      <c r="G199" s="191"/>
    </row>
    <row r="200" spans="5:7" s="177" customFormat="1" ht="9">
      <c r="E200" s="191"/>
      <c r="F200" s="191"/>
      <c r="G200" s="191"/>
    </row>
    <row r="201" spans="5:7" s="177" customFormat="1" ht="9">
      <c r="E201" s="191"/>
      <c r="F201" s="191"/>
      <c r="G201" s="191"/>
    </row>
    <row r="202" spans="5:7" s="177" customFormat="1" ht="9">
      <c r="E202" s="191"/>
      <c r="F202" s="191"/>
      <c r="G202" s="191"/>
    </row>
    <row r="203" spans="5:7" s="177" customFormat="1" ht="9">
      <c r="E203" s="191"/>
      <c r="F203" s="191"/>
      <c r="G203" s="191"/>
    </row>
    <row r="204" spans="5:7" s="177" customFormat="1" ht="9">
      <c r="E204" s="191"/>
      <c r="F204" s="191"/>
      <c r="G204" s="191"/>
    </row>
    <row r="205" spans="5:7" s="177" customFormat="1" ht="9">
      <c r="E205" s="191"/>
      <c r="F205" s="191"/>
      <c r="G205" s="191"/>
    </row>
    <row r="206" spans="5:7" s="177" customFormat="1" ht="9">
      <c r="E206" s="191"/>
      <c r="F206" s="191"/>
      <c r="G206" s="191"/>
    </row>
    <row r="207" spans="5:7" s="177" customFormat="1" ht="9">
      <c r="E207" s="191"/>
      <c r="F207" s="191"/>
      <c r="G207" s="191"/>
    </row>
    <row r="208" spans="5:7" s="177" customFormat="1" ht="9">
      <c r="E208" s="191"/>
      <c r="F208" s="191"/>
      <c r="G208" s="191"/>
    </row>
    <row r="209" spans="5:7" s="177" customFormat="1" ht="9">
      <c r="E209" s="191"/>
      <c r="F209" s="191"/>
      <c r="G209" s="191"/>
    </row>
    <row r="210" spans="5:7" s="177" customFormat="1" ht="9">
      <c r="E210" s="191"/>
      <c r="F210" s="191"/>
      <c r="G210" s="191"/>
    </row>
    <row r="211" spans="5:7" s="177" customFormat="1" ht="9">
      <c r="E211" s="191"/>
      <c r="F211" s="191"/>
      <c r="G211" s="191"/>
    </row>
    <row r="212" spans="5:7" s="177" customFormat="1" ht="9">
      <c r="E212" s="191"/>
      <c r="F212" s="191"/>
      <c r="G212" s="191"/>
    </row>
    <row r="213" spans="5:7" s="177" customFormat="1" ht="9">
      <c r="E213" s="191"/>
      <c r="F213" s="191"/>
      <c r="G213" s="191"/>
    </row>
    <row r="214" spans="5:7" s="177" customFormat="1" ht="9">
      <c r="E214" s="191"/>
      <c r="F214" s="191"/>
      <c r="G214" s="191"/>
    </row>
    <row r="215" spans="5:7" s="177" customFormat="1" ht="9">
      <c r="E215" s="191"/>
      <c r="F215" s="191"/>
      <c r="G215" s="191"/>
    </row>
    <row r="216" spans="5:7" s="177" customFormat="1" ht="9">
      <c r="E216" s="191"/>
      <c r="F216" s="191"/>
      <c r="G216" s="191"/>
    </row>
    <row r="217" spans="5:7" s="177" customFormat="1" ht="9">
      <c r="E217" s="191"/>
      <c r="F217" s="191"/>
      <c r="G217" s="191"/>
    </row>
    <row r="218" spans="5:7" s="177" customFormat="1" ht="9">
      <c r="E218" s="191"/>
      <c r="F218" s="191"/>
      <c r="G218" s="191"/>
    </row>
    <row r="219" spans="5:7" s="177" customFormat="1" ht="9">
      <c r="E219" s="191"/>
      <c r="F219" s="191"/>
      <c r="G219" s="191"/>
    </row>
    <row r="220" spans="5:7" s="177" customFormat="1" ht="9">
      <c r="E220" s="191"/>
      <c r="F220" s="191"/>
      <c r="G220" s="191"/>
    </row>
    <row r="221" spans="5:7" s="177" customFormat="1" ht="9">
      <c r="E221" s="191"/>
      <c r="F221" s="191"/>
      <c r="G221" s="191"/>
    </row>
    <row r="222" spans="5:7" s="177" customFormat="1" ht="9">
      <c r="E222" s="191"/>
      <c r="F222" s="191"/>
      <c r="G222" s="191"/>
    </row>
    <row r="223" spans="5:7" s="177" customFormat="1" ht="9">
      <c r="E223" s="191"/>
      <c r="F223" s="191"/>
      <c r="G223" s="191"/>
    </row>
    <row r="224" spans="5:7" s="177" customFormat="1" ht="9">
      <c r="E224" s="191"/>
      <c r="F224" s="191"/>
      <c r="G224" s="191"/>
    </row>
    <row r="225" spans="5:7" s="177" customFormat="1" ht="9">
      <c r="E225" s="191"/>
      <c r="F225" s="191"/>
      <c r="G225" s="191"/>
    </row>
    <row r="226" spans="5:7" s="177" customFormat="1" ht="9">
      <c r="E226" s="191"/>
      <c r="F226" s="191"/>
      <c r="G226" s="191"/>
    </row>
    <row r="227" spans="5:7" s="177" customFormat="1" ht="9">
      <c r="E227" s="191"/>
      <c r="F227" s="191"/>
      <c r="G227" s="191"/>
    </row>
    <row r="228" spans="5:7" s="177" customFormat="1" ht="9">
      <c r="E228" s="191"/>
      <c r="F228" s="191"/>
      <c r="G228" s="191"/>
    </row>
    <row r="229" spans="5:7" s="177" customFormat="1" ht="9">
      <c r="E229" s="191"/>
      <c r="F229" s="191"/>
      <c r="G229" s="191"/>
    </row>
    <row r="230" spans="5:7" s="177" customFormat="1" ht="9">
      <c r="E230" s="191"/>
      <c r="F230" s="191"/>
      <c r="G230" s="191"/>
    </row>
    <row r="231" spans="5:7" s="177" customFormat="1" ht="9">
      <c r="E231" s="191"/>
      <c r="F231" s="191"/>
      <c r="G231" s="191"/>
    </row>
    <row r="232" spans="5:7" s="177" customFormat="1" ht="9">
      <c r="E232" s="191"/>
      <c r="F232" s="191"/>
      <c r="G232" s="191"/>
    </row>
    <row r="233" spans="5:7" s="177" customFormat="1" ht="9">
      <c r="E233" s="191"/>
      <c r="F233" s="191"/>
      <c r="G233" s="191"/>
    </row>
    <row r="234" spans="5:7" s="177" customFormat="1" ht="9">
      <c r="E234" s="191"/>
      <c r="F234" s="191"/>
      <c r="G234" s="191"/>
    </row>
    <row r="235" spans="5:7" s="177" customFormat="1" ht="9">
      <c r="E235" s="191"/>
      <c r="F235" s="191"/>
      <c r="G235" s="191"/>
    </row>
    <row r="236" spans="5:7" s="177" customFormat="1" ht="9">
      <c r="E236" s="191"/>
      <c r="F236" s="191"/>
      <c r="G236" s="191"/>
    </row>
    <row r="237" spans="5:7" s="177" customFormat="1" ht="9">
      <c r="E237" s="191"/>
      <c r="F237" s="191"/>
      <c r="G237" s="191"/>
    </row>
    <row r="238" spans="5:7" s="177" customFormat="1" ht="9">
      <c r="E238" s="191"/>
      <c r="F238" s="191"/>
      <c r="G238" s="191"/>
    </row>
    <row r="239" spans="5:7" s="177" customFormat="1" ht="9">
      <c r="E239" s="191"/>
      <c r="F239" s="191"/>
      <c r="G239" s="191"/>
    </row>
    <row r="240" spans="5:7" s="177" customFormat="1" ht="9">
      <c r="E240" s="191"/>
      <c r="F240" s="191"/>
      <c r="G240" s="191"/>
    </row>
    <row r="241" spans="5:7" s="177" customFormat="1" ht="9">
      <c r="E241" s="191"/>
      <c r="F241" s="191"/>
      <c r="G241" s="191"/>
    </row>
    <row r="242" spans="5:7" s="177" customFormat="1" ht="9">
      <c r="E242" s="191"/>
      <c r="F242" s="191"/>
      <c r="G242" s="191"/>
    </row>
    <row r="243" spans="5:7" s="177" customFormat="1" ht="9">
      <c r="E243" s="191"/>
      <c r="F243" s="191"/>
      <c r="G243" s="191"/>
    </row>
    <row r="244" spans="5:7" s="177" customFormat="1" ht="9">
      <c r="E244" s="191"/>
      <c r="F244" s="191"/>
      <c r="G244" s="191"/>
    </row>
    <row r="245" spans="5:7" s="177" customFormat="1" ht="9">
      <c r="E245" s="191"/>
      <c r="F245" s="191"/>
      <c r="G245" s="191"/>
    </row>
    <row r="246" spans="5:7" s="177" customFormat="1" ht="9">
      <c r="E246" s="191"/>
      <c r="F246" s="191"/>
      <c r="G246" s="191"/>
    </row>
    <row r="247" spans="5:7" s="177" customFormat="1" ht="9">
      <c r="E247" s="191"/>
      <c r="F247" s="191"/>
      <c r="G247" s="191"/>
    </row>
    <row r="248" spans="5:7" s="177" customFormat="1" ht="9">
      <c r="E248" s="191"/>
      <c r="F248" s="191"/>
      <c r="G248" s="191"/>
    </row>
    <row r="249" spans="5:7" s="177" customFormat="1" ht="9">
      <c r="E249" s="191"/>
      <c r="F249" s="191"/>
      <c r="G249" s="191"/>
    </row>
    <row r="250" spans="5:7" s="177" customFormat="1" ht="9">
      <c r="E250" s="191"/>
      <c r="F250" s="191"/>
      <c r="G250" s="191"/>
    </row>
    <row r="251" spans="5:7" s="177" customFormat="1" ht="9">
      <c r="E251" s="191"/>
      <c r="F251" s="191"/>
      <c r="G251" s="191"/>
    </row>
    <row r="252" spans="5:7" s="177" customFormat="1" ht="9">
      <c r="E252" s="191"/>
      <c r="F252" s="191"/>
      <c r="G252" s="191"/>
    </row>
    <row r="253" spans="5:7" s="177" customFormat="1" ht="9">
      <c r="E253" s="191"/>
      <c r="F253" s="191"/>
      <c r="G253" s="191"/>
    </row>
    <row r="254" spans="5:7" s="177" customFormat="1" ht="9">
      <c r="E254" s="191"/>
      <c r="F254" s="191"/>
      <c r="G254" s="191"/>
    </row>
    <row r="255" spans="5:7" s="177" customFormat="1" ht="9">
      <c r="E255" s="191"/>
      <c r="F255" s="191"/>
      <c r="G255" s="191"/>
    </row>
    <row r="256" spans="5:7" s="177" customFormat="1" ht="9">
      <c r="E256" s="191"/>
      <c r="F256" s="191"/>
      <c r="G256" s="191"/>
    </row>
    <row r="257" spans="5:7" s="177" customFormat="1" ht="9">
      <c r="E257" s="191"/>
      <c r="F257" s="191"/>
      <c r="G257" s="191"/>
    </row>
    <row r="258" spans="5:7" s="177" customFormat="1" ht="9">
      <c r="E258" s="191"/>
      <c r="F258" s="191"/>
      <c r="G258" s="191"/>
    </row>
    <row r="259" spans="5:7" s="177" customFormat="1" ht="9">
      <c r="E259" s="191"/>
      <c r="F259" s="191"/>
      <c r="G259" s="191"/>
    </row>
    <row r="260" spans="5:7" s="177" customFormat="1" ht="9">
      <c r="E260" s="191"/>
      <c r="F260" s="191"/>
      <c r="G260" s="191"/>
    </row>
    <row r="261" spans="5:7" s="177" customFormat="1" ht="9">
      <c r="E261" s="191"/>
      <c r="F261" s="191"/>
      <c r="G261" s="191"/>
    </row>
    <row r="262" spans="5:7" s="177" customFormat="1" ht="9">
      <c r="E262" s="191"/>
      <c r="F262" s="191"/>
      <c r="G262" s="191"/>
    </row>
    <row r="263" spans="5:7" s="177" customFormat="1" ht="9">
      <c r="E263" s="191"/>
      <c r="F263" s="191"/>
      <c r="G263" s="191"/>
    </row>
    <row r="264" spans="5:7" s="177" customFormat="1" ht="9">
      <c r="E264" s="191"/>
      <c r="F264" s="191"/>
      <c r="G264" s="191"/>
    </row>
    <row r="265" spans="5:7" s="177" customFormat="1" ht="9">
      <c r="E265" s="191"/>
      <c r="F265" s="191"/>
      <c r="G265" s="191"/>
    </row>
    <row r="266" spans="5:7" s="177" customFormat="1" ht="9">
      <c r="E266" s="191"/>
      <c r="F266" s="191"/>
      <c r="G266" s="191"/>
    </row>
    <row r="267" spans="5:7" s="177" customFormat="1" ht="9">
      <c r="E267" s="191"/>
      <c r="F267" s="191"/>
      <c r="G267" s="191"/>
    </row>
    <row r="268" spans="5:7" s="177" customFormat="1" ht="9">
      <c r="E268" s="191"/>
      <c r="F268" s="191"/>
      <c r="G268" s="191"/>
    </row>
    <row r="269" spans="5:7" s="177" customFormat="1" ht="9">
      <c r="E269" s="191"/>
      <c r="F269" s="191"/>
      <c r="G269" s="191"/>
    </row>
    <row r="270" spans="5:7" s="177" customFormat="1" ht="9">
      <c r="E270" s="191"/>
      <c r="F270" s="191"/>
      <c r="G270" s="191"/>
    </row>
    <row r="271" spans="5:7" s="177" customFormat="1" ht="9">
      <c r="E271" s="191"/>
      <c r="F271" s="191"/>
      <c r="G271" s="191"/>
    </row>
    <row r="272" spans="5:7" s="177" customFormat="1" ht="9">
      <c r="E272" s="191"/>
      <c r="F272" s="191"/>
      <c r="G272" s="191"/>
    </row>
    <row r="273" spans="5:7" s="177" customFormat="1" ht="9">
      <c r="E273" s="191"/>
      <c r="F273" s="191"/>
      <c r="G273" s="191"/>
    </row>
    <row r="274" spans="5:7" s="177" customFormat="1" ht="9">
      <c r="E274" s="191"/>
      <c r="F274" s="191"/>
      <c r="G274" s="191"/>
    </row>
    <row r="275" spans="5:7" s="177" customFormat="1" ht="9">
      <c r="E275" s="191"/>
      <c r="F275" s="191"/>
      <c r="G275" s="191"/>
    </row>
    <row r="276" spans="5:7" s="177" customFormat="1" ht="9">
      <c r="E276" s="191"/>
      <c r="F276" s="191"/>
      <c r="G276" s="191"/>
    </row>
    <row r="277" spans="5:7" s="177" customFormat="1" ht="9">
      <c r="E277" s="191"/>
      <c r="F277" s="191"/>
      <c r="G277" s="191"/>
    </row>
    <row r="278" spans="5:7" s="177" customFormat="1" ht="9">
      <c r="E278" s="191"/>
      <c r="F278" s="191"/>
      <c r="G278" s="191"/>
    </row>
    <row r="279" spans="5:7" s="177" customFormat="1" ht="9">
      <c r="E279" s="191"/>
      <c r="F279" s="191"/>
      <c r="G279" s="191"/>
    </row>
    <row r="280" spans="5:7" s="177" customFormat="1" ht="9">
      <c r="E280" s="191"/>
      <c r="F280" s="191"/>
      <c r="G280" s="191"/>
    </row>
    <row r="281" spans="5:7" s="177" customFormat="1" ht="9">
      <c r="E281" s="191"/>
      <c r="F281" s="191"/>
      <c r="G281" s="191"/>
    </row>
    <row r="282" spans="5:7" s="177" customFormat="1" ht="9">
      <c r="E282" s="191"/>
      <c r="F282" s="191"/>
      <c r="G282" s="191"/>
    </row>
    <row r="283" spans="5:7" s="177" customFormat="1" ht="9">
      <c r="E283" s="191"/>
      <c r="F283" s="191"/>
      <c r="G283" s="191"/>
    </row>
    <row r="284" spans="5:7" s="177" customFormat="1" ht="9">
      <c r="E284" s="191"/>
      <c r="F284" s="191"/>
      <c r="G284" s="191"/>
    </row>
    <row r="285" spans="5:7" s="177" customFormat="1" ht="9">
      <c r="E285" s="191"/>
      <c r="F285" s="191"/>
      <c r="G285" s="191"/>
    </row>
    <row r="286" spans="5:7" s="177" customFormat="1" ht="9">
      <c r="E286" s="191"/>
      <c r="F286" s="191"/>
      <c r="G286" s="191"/>
    </row>
    <row r="287" spans="5:7" s="177" customFormat="1" ht="9">
      <c r="E287" s="191"/>
      <c r="F287" s="191"/>
      <c r="G287" s="191"/>
    </row>
    <row r="288" spans="5:7" s="177" customFormat="1" ht="9">
      <c r="E288" s="191"/>
      <c r="F288" s="191"/>
      <c r="G288" s="191"/>
    </row>
    <row r="289" spans="5:7" s="177" customFormat="1" ht="9">
      <c r="E289" s="191"/>
      <c r="F289" s="191"/>
      <c r="G289" s="191"/>
    </row>
    <row r="290" spans="5:7" s="177" customFormat="1" ht="9">
      <c r="E290" s="191"/>
      <c r="F290" s="191"/>
      <c r="G290" s="191"/>
    </row>
    <row r="291" spans="5:7" s="177" customFormat="1" ht="9">
      <c r="E291" s="191"/>
      <c r="F291" s="191"/>
      <c r="G291" s="191"/>
    </row>
    <row r="292" spans="5:7" s="177" customFormat="1" ht="9">
      <c r="E292" s="191"/>
      <c r="F292" s="191"/>
      <c r="G292" s="191"/>
    </row>
    <row r="293" spans="5:7" s="177" customFormat="1" ht="9">
      <c r="E293" s="191"/>
      <c r="F293" s="191"/>
      <c r="G293" s="191"/>
    </row>
    <row r="294" spans="5:7" s="177" customFormat="1" ht="9">
      <c r="E294" s="191"/>
      <c r="F294" s="191"/>
      <c r="G294" s="191"/>
    </row>
    <row r="295" spans="5:7" s="177" customFormat="1" ht="9">
      <c r="E295" s="191"/>
      <c r="F295" s="191"/>
      <c r="G295" s="191"/>
    </row>
    <row r="296" spans="5:7" s="177" customFormat="1" ht="9">
      <c r="E296" s="191"/>
      <c r="F296" s="191"/>
      <c r="G296" s="191"/>
    </row>
    <row r="297" spans="5:7" s="177" customFormat="1" ht="9">
      <c r="E297" s="191"/>
      <c r="F297" s="191"/>
      <c r="G297" s="191"/>
    </row>
    <row r="298" spans="5:7" s="177" customFormat="1" ht="9">
      <c r="E298" s="191"/>
      <c r="F298" s="191"/>
      <c r="G298" s="191"/>
    </row>
    <row r="299" spans="5:7" s="177" customFormat="1" ht="9">
      <c r="E299" s="191"/>
      <c r="F299" s="191"/>
      <c r="G299" s="191"/>
    </row>
    <row r="300" spans="5:7" s="177" customFormat="1" ht="9">
      <c r="E300" s="191"/>
      <c r="F300" s="191"/>
      <c r="G300" s="191"/>
    </row>
    <row r="301" spans="5:7" s="177" customFormat="1" ht="9">
      <c r="E301" s="191"/>
      <c r="F301" s="191"/>
      <c r="G301" s="191"/>
    </row>
    <row r="302" spans="5:7" s="177" customFormat="1" ht="9">
      <c r="E302" s="191"/>
      <c r="F302" s="191"/>
      <c r="G302" s="191"/>
    </row>
    <row r="303" spans="5:7" s="177" customFormat="1" ht="9">
      <c r="E303" s="191"/>
      <c r="F303" s="191"/>
      <c r="G303" s="191"/>
    </row>
    <row r="304" spans="5:7" s="177" customFormat="1" ht="9">
      <c r="E304" s="191"/>
      <c r="F304" s="191"/>
      <c r="G304" s="191"/>
    </row>
    <row r="305" spans="5:7" s="177" customFormat="1" ht="9">
      <c r="E305" s="191"/>
      <c r="F305" s="191"/>
      <c r="G305" s="191"/>
    </row>
    <row r="306" spans="5:7" s="177" customFormat="1" ht="9">
      <c r="E306" s="191"/>
      <c r="F306" s="191"/>
      <c r="G306" s="191"/>
    </row>
    <row r="307" spans="5:7" s="177" customFormat="1" ht="9">
      <c r="E307" s="191"/>
      <c r="F307" s="191"/>
      <c r="G307" s="191"/>
    </row>
    <row r="308" spans="5:7" s="177" customFormat="1" ht="9">
      <c r="E308" s="191"/>
      <c r="F308" s="191"/>
      <c r="G308" s="191"/>
    </row>
    <row r="309" spans="5:7" s="177" customFormat="1" ht="9">
      <c r="E309" s="191"/>
      <c r="F309" s="191"/>
      <c r="G309" s="191"/>
    </row>
    <row r="310" spans="5:7" s="177" customFormat="1" ht="9">
      <c r="E310" s="191"/>
      <c r="F310" s="191"/>
      <c r="G310" s="191"/>
    </row>
    <row r="311" spans="5:7" s="177" customFormat="1" ht="9">
      <c r="E311" s="191"/>
      <c r="F311" s="191"/>
      <c r="G311" s="191"/>
    </row>
    <row r="312" spans="5:7" s="177" customFormat="1" ht="9">
      <c r="E312" s="191"/>
      <c r="F312" s="191"/>
      <c r="G312" s="191"/>
    </row>
    <row r="313" spans="5:7" s="177" customFormat="1" ht="9">
      <c r="E313" s="191"/>
      <c r="F313" s="191"/>
      <c r="G313" s="191"/>
    </row>
    <row r="314" spans="5:7" s="177" customFormat="1" ht="9">
      <c r="E314" s="191"/>
      <c r="F314" s="191"/>
      <c r="G314" s="191"/>
    </row>
    <row r="315" spans="5:7" s="177" customFormat="1" ht="9">
      <c r="E315" s="191"/>
      <c r="F315" s="191"/>
      <c r="G315" s="191"/>
    </row>
    <row r="316" spans="5:7" s="177" customFormat="1" ht="9">
      <c r="E316" s="191"/>
      <c r="F316" s="191"/>
      <c r="G316" s="191"/>
    </row>
    <row r="317" spans="5:7" s="177" customFormat="1" ht="9">
      <c r="E317" s="191"/>
      <c r="F317" s="191"/>
      <c r="G317" s="191"/>
    </row>
    <row r="318" spans="5:7" s="177" customFormat="1" ht="9">
      <c r="E318" s="191"/>
      <c r="F318" s="191"/>
      <c r="G318" s="191"/>
    </row>
    <row r="319" spans="5:7" s="177" customFormat="1" ht="9">
      <c r="E319" s="191"/>
      <c r="F319" s="191"/>
      <c r="G319" s="191"/>
    </row>
    <row r="320" spans="5:7" s="177" customFormat="1" ht="9">
      <c r="E320" s="191"/>
      <c r="F320" s="191"/>
      <c r="G320" s="191"/>
    </row>
    <row r="321" spans="5:7" s="177" customFormat="1" ht="9">
      <c r="E321" s="191"/>
      <c r="F321" s="191"/>
      <c r="G321" s="191"/>
    </row>
    <row r="322" spans="5:7" s="177" customFormat="1" ht="9">
      <c r="E322" s="191"/>
      <c r="F322" s="191"/>
      <c r="G322" s="191"/>
    </row>
    <row r="323" spans="5:7" s="177" customFormat="1" ht="9">
      <c r="E323" s="191"/>
      <c r="F323" s="191"/>
      <c r="G323" s="191"/>
    </row>
    <row r="324" spans="5:7" s="177" customFormat="1" ht="9">
      <c r="E324" s="191"/>
      <c r="F324" s="191"/>
      <c r="G324" s="191"/>
    </row>
    <row r="325" spans="5:7" s="177" customFormat="1" ht="9">
      <c r="E325" s="191"/>
      <c r="F325" s="191"/>
      <c r="G325" s="191"/>
    </row>
    <row r="326" spans="5:7" s="177" customFormat="1" ht="9">
      <c r="E326" s="191"/>
      <c r="F326" s="191"/>
      <c r="G326" s="191"/>
    </row>
    <row r="327" spans="5:7" s="177" customFormat="1" ht="9">
      <c r="E327" s="191"/>
      <c r="F327" s="191"/>
      <c r="G327" s="191"/>
    </row>
    <row r="328" spans="5:7" s="177" customFormat="1" ht="9">
      <c r="E328" s="191"/>
      <c r="F328" s="191"/>
      <c r="G328" s="191"/>
    </row>
    <row r="329" spans="5:7" s="177" customFormat="1" ht="9">
      <c r="E329" s="191"/>
      <c r="F329" s="191"/>
      <c r="G329" s="191"/>
    </row>
    <row r="330" spans="5:7" s="177" customFormat="1" ht="9">
      <c r="E330" s="191"/>
      <c r="F330" s="191"/>
      <c r="G330" s="191"/>
    </row>
    <row r="331" spans="5:7" s="177" customFormat="1" ht="9">
      <c r="E331" s="191"/>
      <c r="F331" s="191"/>
      <c r="G331" s="191"/>
    </row>
    <row r="332" spans="5:7" s="177" customFormat="1" ht="9">
      <c r="E332" s="191"/>
      <c r="F332" s="191"/>
      <c r="G332" s="191"/>
    </row>
    <row r="333" spans="5:7" s="177" customFormat="1" ht="9">
      <c r="E333" s="191"/>
      <c r="F333" s="191"/>
      <c r="G333" s="191"/>
    </row>
    <row r="334" spans="5:7" s="177" customFormat="1" ht="9">
      <c r="E334" s="191"/>
      <c r="F334" s="191"/>
      <c r="G334" s="191"/>
    </row>
    <row r="335" spans="5:7" s="177" customFormat="1" ht="9">
      <c r="E335" s="191"/>
      <c r="F335" s="191"/>
      <c r="G335" s="191"/>
    </row>
    <row r="336" spans="5:7" s="177" customFormat="1" ht="9">
      <c r="E336" s="191"/>
      <c r="F336" s="191"/>
      <c r="G336" s="191"/>
    </row>
    <row r="337" spans="5:7" s="177" customFormat="1" ht="9">
      <c r="E337" s="191"/>
      <c r="F337" s="191"/>
      <c r="G337" s="191"/>
    </row>
    <row r="338" spans="5:7" s="177" customFormat="1" ht="9">
      <c r="E338" s="191"/>
      <c r="F338" s="191"/>
      <c r="G338" s="191"/>
    </row>
    <row r="339" spans="5:7" s="177" customFormat="1" ht="9">
      <c r="E339" s="191"/>
      <c r="F339" s="191"/>
      <c r="G339" s="191"/>
    </row>
    <row r="340" spans="5:7" s="177" customFormat="1" ht="9">
      <c r="E340" s="191"/>
      <c r="F340" s="191"/>
      <c r="G340" s="191"/>
    </row>
    <row r="341" spans="5:7" s="177" customFormat="1" ht="9">
      <c r="E341" s="191"/>
      <c r="F341" s="191"/>
      <c r="G341" s="191"/>
    </row>
    <row r="342" spans="5:7" s="177" customFormat="1" ht="9">
      <c r="E342" s="191"/>
      <c r="F342" s="191"/>
      <c r="G342" s="191"/>
    </row>
    <row r="343" spans="5:7" s="177" customFormat="1" ht="9">
      <c r="E343" s="191"/>
      <c r="F343" s="191"/>
      <c r="G343" s="191"/>
    </row>
    <row r="344" spans="5:7" s="177" customFormat="1" ht="9">
      <c r="E344" s="191"/>
      <c r="F344" s="191"/>
      <c r="G344" s="191"/>
    </row>
    <row r="345" spans="5:7" s="177" customFormat="1" ht="9">
      <c r="E345" s="191"/>
      <c r="F345" s="191"/>
      <c r="G345" s="191"/>
    </row>
    <row r="346" spans="5:7" s="177" customFormat="1" ht="9">
      <c r="E346" s="191"/>
      <c r="F346" s="191"/>
      <c r="G346" s="191"/>
    </row>
    <row r="347" spans="5:7" s="177" customFormat="1" ht="9">
      <c r="E347" s="191"/>
      <c r="F347" s="191"/>
      <c r="G347" s="191"/>
    </row>
    <row r="348" spans="5:7" s="177" customFormat="1" ht="9">
      <c r="E348" s="191"/>
      <c r="F348" s="191"/>
      <c r="G348" s="191"/>
    </row>
    <row r="349" spans="5:7" s="177" customFormat="1" ht="9">
      <c r="E349" s="191"/>
      <c r="F349" s="191"/>
      <c r="G349" s="191"/>
    </row>
    <row r="350" spans="5:7" s="177" customFormat="1" ht="9">
      <c r="E350" s="191"/>
      <c r="F350" s="191"/>
      <c r="G350" s="191"/>
    </row>
    <row r="351" spans="5:7" s="177" customFormat="1" ht="9">
      <c r="E351" s="191"/>
      <c r="F351" s="191"/>
      <c r="G351" s="191"/>
    </row>
    <row r="352" spans="5:7" s="177" customFormat="1" ht="9">
      <c r="E352" s="191"/>
      <c r="F352" s="191"/>
      <c r="G352" s="191"/>
    </row>
    <row r="353" spans="5:7" s="177" customFormat="1" ht="9">
      <c r="E353" s="191"/>
      <c r="F353" s="191"/>
      <c r="G353" s="191"/>
    </row>
    <row r="354" spans="5:7" s="177" customFormat="1" ht="9">
      <c r="E354" s="191"/>
      <c r="F354" s="191"/>
      <c r="G354" s="191"/>
    </row>
    <row r="355" spans="5:7" s="177" customFormat="1" ht="9">
      <c r="E355" s="191"/>
      <c r="F355" s="191"/>
      <c r="G355" s="191"/>
    </row>
    <row r="356" spans="5:7" s="177" customFormat="1" ht="9">
      <c r="E356" s="191"/>
      <c r="F356" s="191"/>
      <c r="G356" s="191"/>
    </row>
    <row r="357" spans="5:7" s="177" customFormat="1" ht="9">
      <c r="E357" s="191"/>
      <c r="F357" s="191"/>
      <c r="G357" s="191"/>
    </row>
    <row r="358" spans="5:7" s="177" customFormat="1" ht="9">
      <c r="E358" s="191"/>
      <c r="F358" s="191"/>
      <c r="G358" s="191"/>
    </row>
    <row r="359" spans="5:7" s="177" customFormat="1" ht="9">
      <c r="E359" s="191"/>
      <c r="F359" s="191"/>
      <c r="G359" s="191"/>
    </row>
    <row r="360" spans="5:7" s="177" customFormat="1" ht="9">
      <c r="E360" s="191"/>
      <c r="F360" s="191"/>
      <c r="G360" s="191"/>
    </row>
    <row r="361" spans="5:7" s="177" customFormat="1" ht="9">
      <c r="E361" s="191"/>
      <c r="F361" s="191"/>
      <c r="G361" s="191"/>
    </row>
    <row r="362" spans="5:7" s="177" customFormat="1" ht="9">
      <c r="E362" s="191"/>
      <c r="F362" s="191"/>
      <c r="G362" s="191"/>
    </row>
    <row r="363" spans="5:7" s="177" customFormat="1" ht="9">
      <c r="E363" s="191"/>
      <c r="F363" s="191"/>
      <c r="G363" s="191"/>
    </row>
    <row r="364" spans="5:7" s="177" customFormat="1" ht="9">
      <c r="E364" s="191"/>
      <c r="F364" s="191"/>
      <c r="G364" s="191"/>
    </row>
    <row r="365" spans="5:7" s="177" customFormat="1" ht="9">
      <c r="E365" s="191"/>
      <c r="F365" s="191"/>
      <c r="G365" s="191"/>
    </row>
    <row r="366" spans="5:7" s="177" customFormat="1" ht="9">
      <c r="E366" s="191"/>
      <c r="F366" s="191"/>
      <c r="G366" s="191"/>
    </row>
    <row r="367" spans="5:7" s="177" customFormat="1" ht="9">
      <c r="E367" s="191"/>
      <c r="F367" s="191"/>
      <c r="G367" s="191"/>
    </row>
    <row r="368" spans="5:7" s="177" customFormat="1" ht="9">
      <c r="E368" s="191"/>
      <c r="F368" s="191"/>
      <c r="G368" s="191"/>
    </row>
    <row r="369" spans="5:7" s="177" customFormat="1" ht="9">
      <c r="E369" s="191"/>
      <c r="F369" s="191"/>
      <c r="G369" s="191"/>
    </row>
    <row r="370" spans="5:7" s="177" customFormat="1" ht="9">
      <c r="E370" s="191"/>
      <c r="F370" s="191"/>
      <c r="G370" s="191"/>
    </row>
    <row r="371" spans="5:7" s="177" customFormat="1" ht="9">
      <c r="E371" s="191"/>
      <c r="F371" s="191"/>
      <c r="G371" s="191"/>
    </row>
    <row r="372" spans="5:7" s="177" customFormat="1" ht="9">
      <c r="E372" s="191"/>
      <c r="F372" s="191"/>
      <c r="G372" s="191"/>
    </row>
    <row r="373" spans="5:7" s="177" customFormat="1" ht="9">
      <c r="E373" s="191"/>
      <c r="F373" s="191"/>
      <c r="G373" s="191"/>
    </row>
    <row r="374" spans="5:7" s="177" customFormat="1" ht="9">
      <c r="E374" s="191"/>
      <c r="F374" s="191"/>
      <c r="G374" s="191"/>
    </row>
    <row r="375" spans="5:7" s="177" customFormat="1" ht="9">
      <c r="E375" s="191"/>
      <c r="F375" s="191"/>
      <c r="G375" s="191"/>
    </row>
    <row r="376" spans="5:7" s="177" customFormat="1" ht="9">
      <c r="E376" s="191"/>
      <c r="F376" s="191"/>
      <c r="G376" s="191"/>
    </row>
    <row r="377" spans="5:7" s="177" customFormat="1" ht="9">
      <c r="E377" s="191"/>
      <c r="F377" s="191"/>
      <c r="G377" s="191"/>
    </row>
    <row r="378" spans="5:7" s="177" customFormat="1" ht="9">
      <c r="E378" s="191"/>
      <c r="F378" s="191"/>
      <c r="G378" s="191"/>
    </row>
    <row r="379" spans="5:7" s="177" customFormat="1" ht="9">
      <c r="E379" s="191"/>
      <c r="F379" s="191"/>
      <c r="G379" s="191"/>
    </row>
    <row r="380" spans="5:7" s="177" customFormat="1" ht="9">
      <c r="E380" s="191"/>
      <c r="F380" s="191"/>
      <c r="G380" s="191"/>
    </row>
    <row r="381" spans="5:7" s="177" customFormat="1" ht="9">
      <c r="E381" s="191"/>
      <c r="F381" s="191"/>
      <c r="G381" s="191"/>
    </row>
    <row r="382" spans="5:7" s="177" customFormat="1" ht="9">
      <c r="E382" s="191"/>
      <c r="F382" s="191"/>
      <c r="G382" s="191"/>
    </row>
    <row r="383" spans="5:7" s="177" customFormat="1" ht="9">
      <c r="E383" s="191"/>
      <c r="F383" s="191"/>
      <c r="G383" s="191"/>
    </row>
    <row r="384" spans="5:7" s="177" customFormat="1" ht="9">
      <c r="E384" s="191"/>
      <c r="F384" s="191"/>
      <c r="G384" s="191"/>
    </row>
    <row r="385" spans="5:7" s="177" customFormat="1" ht="9">
      <c r="E385" s="191"/>
      <c r="F385" s="191"/>
      <c r="G385" s="191"/>
    </row>
    <row r="386" spans="5:7" s="177" customFormat="1" ht="9">
      <c r="E386" s="191"/>
      <c r="F386" s="191"/>
      <c r="G386" s="191"/>
    </row>
    <row r="387" spans="5:7" s="177" customFormat="1" ht="9">
      <c r="E387" s="191"/>
      <c r="F387" s="191"/>
      <c r="G387" s="191"/>
    </row>
    <row r="388" spans="5:7" s="177" customFormat="1" ht="9">
      <c r="E388" s="191"/>
      <c r="F388" s="191"/>
      <c r="G388" s="191"/>
    </row>
    <row r="389" spans="5:7" s="177" customFormat="1" ht="9">
      <c r="E389" s="191"/>
      <c r="F389" s="191"/>
      <c r="G389" s="191"/>
    </row>
    <row r="390" spans="5:7" s="177" customFormat="1" ht="9">
      <c r="E390" s="191"/>
      <c r="F390" s="191"/>
      <c r="G390" s="191"/>
    </row>
    <row r="391" spans="5:7" s="177" customFormat="1" ht="9">
      <c r="E391" s="191"/>
      <c r="F391" s="191"/>
      <c r="G391" s="191"/>
    </row>
    <row r="392" spans="5:7" s="177" customFormat="1" ht="9">
      <c r="E392" s="191"/>
      <c r="F392" s="191"/>
      <c r="G392" s="191"/>
    </row>
    <row r="393" spans="5:7" s="177" customFormat="1" ht="9">
      <c r="E393" s="191"/>
      <c r="F393" s="191"/>
      <c r="G393" s="191"/>
    </row>
    <row r="394" spans="5:7" s="177" customFormat="1" ht="9">
      <c r="E394" s="191"/>
      <c r="F394" s="191"/>
      <c r="G394" s="191"/>
    </row>
    <row r="395" spans="5:7" s="177" customFormat="1" ht="9">
      <c r="E395" s="191"/>
      <c r="F395" s="191"/>
      <c r="G395" s="191"/>
    </row>
    <row r="396" spans="5:7" s="177" customFormat="1" ht="9">
      <c r="E396" s="191"/>
      <c r="F396" s="191"/>
      <c r="G396" s="191"/>
    </row>
    <row r="397" spans="5:7" s="177" customFormat="1" ht="9">
      <c r="E397" s="191"/>
      <c r="F397" s="191"/>
      <c r="G397" s="191"/>
    </row>
    <row r="398" spans="5:7" s="177" customFormat="1" ht="9">
      <c r="E398" s="191"/>
      <c r="F398" s="191"/>
      <c r="G398" s="191"/>
    </row>
    <row r="399" spans="5:7" s="177" customFormat="1" ht="9">
      <c r="E399" s="191"/>
      <c r="F399" s="191"/>
      <c r="G399" s="191"/>
    </row>
    <row r="400" spans="5:7" s="177" customFormat="1" ht="9">
      <c r="E400" s="191"/>
      <c r="F400" s="191"/>
      <c r="G400" s="191"/>
    </row>
    <row r="401" spans="5:7" s="177" customFormat="1" ht="9">
      <c r="E401" s="191"/>
      <c r="F401" s="191"/>
      <c r="G401" s="191"/>
    </row>
    <row r="402" spans="5:7" s="177" customFormat="1" ht="9">
      <c r="E402" s="191"/>
      <c r="F402" s="191"/>
      <c r="G402" s="191"/>
    </row>
    <row r="403" spans="5:7" s="177" customFormat="1" ht="9">
      <c r="E403" s="191"/>
      <c r="F403" s="191"/>
      <c r="G403" s="191"/>
    </row>
    <row r="404" spans="5:7" s="177" customFormat="1" ht="9">
      <c r="E404" s="191"/>
      <c r="F404" s="191"/>
      <c r="G404" s="191"/>
    </row>
    <row r="405" spans="5:7" s="177" customFormat="1" ht="9">
      <c r="E405" s="191"/>
      <c r="F405" s="191"/>
      <c r="G405" s="191"/>
    </row>
    <row r="406" spans="5:7" s="177" customFormat="1" ht="9">
      <c r="E406" s="191"/>
      <c r="F406" s="191"/>
      <c r="G406" s="191"/>
    </row>
    <row r="407" spans="5:7" s="177" customFormat="1" ht="9">
      <c r="E407" s="191"/>
      <c r="F407" s="191"/>
      <c r="G407" s="191"/>
    </row>
    <row r="408" spans="5:7" s="177" customFormat="1" ht="9">
      <c r="E408" s="191"/>
      <c r="F408" s="191"/>
      <c r="G408" s="191"/>
    </row>
    <row r="409" spans="5:7" s="177" customFormat="1" ht="9">
      <c r="E409" s="191"/>
      <c r="F409" s="191"/>
      <c r="G409" s="191"/>
    </row>
    <row r="410" spans="5:7" s="177" customFormat="1" ht="9">
      <c r="E410" s="191"/>
      <c r="F410" s="191"/>
      <c r="G410" s="191"/>
    </row>
    <row r="411" spans="5:7" s="177" customFormat="1" ht="9">
      <c r="E411" s="191"/>
      <c r="F411" s="191"/>
      <c r="G411" s="191"/>
    </row>
    <row r="412" spans="5:7" s="177" customFormat="1" ht="9">
      <c r="E412" s="191"/>
      <c r="F412" s="191"/>
      <c r="G412" s="191"/>
    </row>
    <row r="413" spans="5:7" s="177" customFormat="1" ht="9">
      <c r="E413" s="191"/>
      <c r="F413" s="191"/>
      <c r="G413" s="191"/>
    </row>
    <row r="414" spans="5:7" s="177" customFormat="1" ht="9">
      <c r="E414" s="191"/>
      <c r="F414" s="191"/>
      <c r="G414" s="191"/>
    </row>
    <row r="415" spans="5:7" s="177" customFormat="1" ht="9">
      <c r="E415" s="191"/>
      <c r="F415" s="191"/>
      <c r="G415" s="191"/>
    </row>
    <row r="416" spans="5:7" s="177" customFormat="1" ht="9">
      <c r="E416" s="191"/>
      <c r="F416" s="191"/>
      <c r="G416" s="191"/>
    </row>
    <row r="417" spans="5:7" s="177" customFormat="1" ht="9">
      <c r="E417" s="191"/>
      <c r="F417" s="191"/>
      <c r="G417" s="191"/>
    </row>
    <row r="418" spans="5:7" s="177" customFormat="1" ht="9">
      <c r="E418" s="191"/>
      <c r="F418" s="191"/>
      <c r="G418" s="191"/>
    </row>
    <row r="419" spans="5:7" s="177" customFormat="1" ht="9">
      <c r="E419" s="191"/>
      <c r="F419" s="191"/>
      <c r="G419" s="191"/>
    </row>
    <row r="420" spans="5:7" s="177" customFormat="1" ht="9">
      <c r="E420" s="191"/>
      <c r="F420" s="191"/>
      <c r="G420" s="191"/>
    </row>
    <row r="421" spans="5:7" s="177" customFormat="1" ht="9">
      <c r="E421" s="191"/>
      <c r="F421" s="191"/>
      <c r="G421" s="191"/>
    </row>
    <row r="422" spans="5:7" s="177" customFormat="1" ht="9">
      <c r="E422" s="191"/>
      <c r="F422" s="191"/>
      <c r="G422" s="191"/>
    </row>
    <row r="423" spans="5:7" s="177" customFormat="1" ht="9">
      <c r="E423" s="191"/>
      <c r="F423" s="191"/>
      <c r="G423" s="191"/>
    </row>
    <row r="424" spans="5:7" s="177" customFormat="1" ht="9">
      <c r="E424" s="191"/>
      <c r="F424" s="191"/>
      <c r="G424" s="191"/>
    </row>
    <row r="425" spans="5:7" s="177" customFormat="1" ht="9">
      <c r="E425" s="191"/>
      <c r="F425" s="191"/>
      <c r="G425" s="191"/>
    </row>
    <row r="426" spans="5:7" s="177" customFormat="1" ht="9">
      <c r="E426" s="191"/>
      <c r="F426" s="191"/>
      <c r="G426" s="191"/>
    </row>
    <row r="427" spans="5:7" s="177" customFormat="1" ht="9">
      <c r="E427" s="191"/>
      <c r="F427" s="191"/>
      <c r="G427" s="191"/>
    </row>
    <row r="428" spans="5:7" s="177" customFormat="1" ht="9">
      <c r="E428" s="191"/>
      <c r="F428" s="191"/>
      <c r="G428" s="191"/>
    </row>
    <row r="429" spans="5:7" s="177" customFormat="1" ht="9">
      <c r="E429" s="191"/>
      <c r="F429" s="191"/>
      <c r="G429" s="191"/>
    </row>
    <row r="430" spans="5:7" s="177" customFormat="1" ht="9">
      <c r="E430" s="191"/>
      <c r="F430" s="191"/>
      <c r="G430" s="191"/>
    </row>
    <row r="431" spans="5:7" s="177" customFormat="1" ht="9">
      <c r="E431" s="191"/>
      <c r="F431" s="191"/>
      <c r="G431" s="191"/>
    </row>
    <row r="432" spans="5:7" s="177" customFormat="1" ht="9">
      <c r="E432" s="191"/>
      <c r="F432" s="191"/>
      <c r="G432" s="191"/>
    </row>
    <row r="433" spans="5:7" s="177" customFormat="1" ht="9">
      <c r="E433" s="191"/>
      <c r="F433" s="191"/>
      <c r="G433" s="191"/>
    </row>
    <row r="434" spans="5:7" s="177" customFormat="1" ht="9">
      <c r="E434" s="191"/>
      <c r="F434" s="191"/>
      <c r="G434" s="191"/>
    </row>
    <row r="435" spans="5:7" s="177" customFormat="1" ht="9">
      <c r="E435" s="191"/>
      <c r="F435" s="191"/>
      <c r="G435" s="191"/>
    </row>
    <row r="436" spans="5:7" s="177" customFormat="1" ht="9">
      <c r="E436" s="191"/>
      <c r="F436" s="191"/>
      <c r="G436" s="191"/>
    </row>
    <row r="437" spans="5:7" s="177" customFormat="1" ht="9">
      <c r="E437" s="191"/>
      <c r="F437" s="191"/>
      <c r="G437" s="191"/>
    </row>
    <row r="438" spans="5:7" s="177" customFormat="1" ht="9">
      <c r="E438" s="191"/>
      <c r="F438" s="191"/>
      <c r="G438" s="191"/>
    </row>
    <row r="439" spans="5:7" s="177" customFormat="1" ht="9">
      <c r="E439" s="191"/>
      <c r="F439" s="191"/>
      <c r="G439" s="191"/>
    </row>
    <row r="440" spans="5:7" s="177" customFormat="1" ht="9">
      <c r="E440" s="191"/>
      <c r="F440" s="191"/>
      <c r="G440" s="191"/>
    </row>
    <row r="441" spans="5:7" s="177" customFormat="1" ht="9">
      <c r="E441" s="191"/>
      <c r="F441" s="191"/>
      <c r="G441" s="191"/>
    </row>
    <row r="442" spans="5:7" s="177" customFormat="1" ht="9">
      <c r="E442" s="191"/>
      <c r="F442" s="191"/>
      <c r="G442" s="191"/>
    </row>
    <row r="443" spans="5:7" s="177" customFormat="1" ht="9">
      <c r="E443" s="191"/>
      <c r="F443" s="191"/>
      <c r="G443" s="191"/>
    </row>
    <row r="444" spans="5:7" s="177" customFormat="1" ht="9">
      <c r="E444" s="191"/>
      <c r="F444" s="191"/>
      <c r="G444" s="191"/>
    </row>
    <row r="445" spans="5:7" s="177" customFormat="1" ht="9">
      <c r="E445" s="191"/>
      <c r="F445" s="191"/>
      <c r="G445" s="191"/>
    </row>
    <row r="446" spans="5:7" s="177" customFormat="1" ht="9">
      <c r="E446" s="191"/>
      <c r="F446" s="191"/>
      <c r="G446" s="191"/>
    </row>
    <row r="447" spans="5:7" s="177" customFormat="1" ht="9">
      <c r="E447" s="191"/>
      <c r="F447" s="191"/>
      <c r="G447" s="191"/>
    </row>
    <row r="448" spans="5:7" s="177" customFormat="1" ht="9">
      <c r="E448" s="191"/>
      <c r="F448" s="191"/>
      <c r="G448" s="191"/>
    </row>
    <row r="449" spans="5:7" s="177" customFormat="1" ht="9">
      <c r="E449" s="191"/>
      <c r="F449" s="191"/>
      <c r="G449" s="191"/>
    </row>
    <row r="450" spans="5:7" s="177" customFormat="1" ht="9">
      <c r="E450" s="191"/>
      <c r="F450" s="191"/>
      <c r="G450" s="191"/>
    </row>
    <row r="451" spans="5:7" s="177" customFormat="1" ht="9">
      <c r="E451" s="191"/>
      <c r="F451" s="191"/>
      <c r="G451" s="191"/>
    </row>
    <row r="452" spans="5:7" s="177" customFormat="1" ht="9">
      <c r="E452" s="191"/>
      <c r="F452" s="191"/>
      <c r="G452" s="191"/>
    </row>
    <row r="453" spans="5:7" s="177" customFormat="1" ht="9">
      <c r="E453" s="191"/>
      <c r="F453" s="191"/>
      <c r="G453" s="191"/>
    </row>
    <row r="454" spans="5:7" s="177" customFormat="1" ht="9">
      <c r="E454" s="191"/>
      <c r="F454" s="191"/>
      <c r="G454" s="191"/>
    </row>
    <row r="455" spans="5:7" s="177" customFormat="1" ht="9">
      <c r="E455" s="191"/>
      <c r="F455" s="191"/>
      <c r="G455" s="191"/>
    </row>
    <row r="456" spans="5:7" s="177" customFormat="1" ht="9">
      <c r="E456" s="191"/>
      <c r="F456" s="191"/>
      <c r="G456" s="191"/>
    </row>
    <row r="457" spans="5:7" s="177" customFormat="1" ht="9">
      <c r="E457" s="191"/>
      <c r="F457" s="191"/>
      <c r="G457" s="191"/>
    </row>
    <row r="458" spans="5:7" s="177" customFormat="1" ht="9">
      <c r="E458" s="191"/>
      <c r="F458" s="191"/>
      <c r="G458" s="191"/>
    </row>
    <row r="459" spans="5:7" s="177" customFormat="1" ht="9">
      <c r="E459" s="191"/>
      <c r="F459" s="191"/>
      <c r="G459" s="191"/>
    </row>
    <row r="460" spans="5:7" s="177" customFormat="1" ht="9">
      <c r="E460" s="191"/>
      <c r="F460" s="191"/>
      <c r="G460" s="191"/>
    </row>
    <row r="461" spans="5:7" s="177" customFormat="1" ht="9">
      <c r="E461" s="191"/>
      <c r="F461" s="191"/>
      <c r="G461" s="191"/>
    </row>
    <row r="462" spans="5:7" s="177" customFormat="1" ht="9">
      <c r="E462" s="191"/>
      <c r="F462" s="191"/>
      <c r="G462" s="191"/>
    </row>
    <row r="463" spans="5:7" s="177" customFormat="1" ht="9">
      <c r="E463" s="191"/>
      <c r="F463" s="191"/>
      <c r="G463" s="191"/>
    </row>
    <row r="464" spans="5:7" s="177" customFormat="1" ht="9">
      <c r="E464" s="191"/>
      <c r="F464" s="191"/>
      <c r="G464" s="191"/>
    </row>
    <row r="465" spans="5:7" s="177" customFormat="1" ht="9">
      <c r="E465" s="191"/>
      <c r="F465" s="191"/>
      <c r="G465" s="191"/>
    </row>
    <row r="466" spans="5:7" s="177" customFormat="1" ht="9">
      <c r="E466" s="191"/>
      <c r="F466" s="191"/>
      <c r="G466" s="191"/>
    </row>
    <row r="467" spans="5:7" s="177" customFormat="1" ht="9">
      <c r="E467" s="191"/>
      <c r="F467" s="191"/>
      <c r="G467" s="191"/>
    </row>
    <row r="468" spans="5:7" s="177" customFormat="1" ht="9">
      <c r="E468" s="191"/>
      <c r="F468" s="191"/>
      <c r="G468" s="191"/>
    </row>
    <row r="469" spans="5:7" s="177" customFormat="1" ht="9">
      <c r="E469" s="191"/>
      <c r="F469" s="191"/>
      <c r="G469" s="191"/>
    </row>
    <row r="470" spans="5:7" s="177" customFormat="1" ht="9">
      <c r="E470" s="191"/>
      <c r="F470" s="191"/>
      <c r="G470" s="191"/>
    </row>
    <row r="471" spans="5:7" s="177" customFormat="1" ht="9">
      <c r="E471" s="191"/>
      <c r="F471" s="191"/>
      <c r="G471" s="191"/>
    </row>
    <row r="472" spans="5:7" s="177" customFormat="1" ht="9">
      <c r="E472" s="191"/>
      <c r="F472" s="191"/>
      <c r="G472" s="191"/>
    </row>
    <row r="473" spans="5:7" s="177" customFormat="1" ht="9">
      <c r="E473" s="191"/>
      <c r="F473" s="191"/>
      <c r="G473" s="191"/>
    </row>
    <row r="474" spans="5:7" s="177" customFormat="1" ht="9">
      <c r="E474" s="191"/>
      <c r="F474" s="191"/>
      <c r="G474" s="191"/>
    </row>
    <row r="475" spans="5:7" s="177" customFormat="1" ht="9">
      <c r="E475" s="191"/>
      <c r="F475" s="191"/>
      <c r="G475" s="191"/>
    </row>
    <row r="476" spans="5:7" s="177" customFormat="1" ht="9">
      <c r="E476" s="191"/>
      <c r="F476" s="191"/>
      <c r="G476" s="191"/>
    </row>
    <row r="477" spans="5:7" s="177" customFormat="1" ht="9">
      <c r="E477" s="191"/>
      <c r="F477" s="191"/>
      <c r="G477" s="191"/>
    </row>
    <row r="478" spans="5:7" s="177" customFormat="1" ht="9">
      <c r="E478" s="191"/>
      <c r="F478" s="191"/>
      <c r="G478" s="191"/>
    </row>
    <row r="479" spans="5:7" s="177" customFormat="1" ht="9">
      <c r="E479" s="191"/>
      <c r="F479" s="191"/>
      <c r="G479" s="191"/>
    </row>
    <row r="480" spans="5:7" s="177" customFormat="1" ht="9">
      <c r="E480" s="191"/>
      <c r="F480" s="191"/>
      <c r="G480" s="191"/>
    </row>
    <row r="481" spans="5:7" s="177" customFormat="1" ht="9">
      <c r="E481" s="191"/>
      <c r="F481" s="191"/>
      <c r="G481" s="191"/>
    </row>
    <row r="482" spans="5:7" s="177" customFormat="1" ht="9">
      <c r="E482" s="191"/>
      <c r="F482" s="191"/>
      <c r="G482" s="191"/>
    </row>
    <row r="483" spans="5:7" s="177" customFormat="1" ht="9">
      <c r="E483" s="191"/>
      <c r="F483" s="191"/>
      <c r="G483" s="191"/>
    </row>
    <row r="484" spans="5:7" s="177" customFormat="1" ht="9">
      <c r="E484" s="191"/>
      <c r="F484" s="191"/>
      <c r="G484" s="191"/>
    </row>
    <row r="485" spans="5:7" s="177" customFormat="1" ht="9">
      <c r="E485" s="191"/>
      <c r="F485" s="191"/>
      <c r="G485" s="191"/>
    </row>
    <row r="486" spans="5:7" s="177" customFormat="1" ht="9">
      <c r="E486" s="191"/>
      <c r="F486" s="191"/>
      <c r="G486" s="191"/>
    </row>
    <row r="487" spans="5:7" s="177" customFormat="1" ht="9">
      <c r="E487" s="191"/>
      <c r="F487" s="191"/>
      <c r="G487" s="191"/>
    </row>
    <row r="488" spans="5:7" s="177" customFormat="1" ht="9">
      <c r="E488" s="191"/>
      <c r="F488" s="191"/>
      <c r="G488" s="191"/>
    </row>
    <row r="489" spans="5:7" s="177" customFormat="1" ht="9">
      <c r="E489" s="191"/>
      <c r="F489" s="191"/>
      <c r="G489" s="191"/>
    </row>
    <row r="490" spans="5:7" s="177" customFormat="1" ht="9">
      <c r="E490" s="191"/>
      <c r="F490" s="191"/>
      <c r="G490" s="191"/>
    </row>
    <row r="491" spans="1:7" ht="11.25">
      <c r="A491" s="177"/>
      <c r="B491" s="177"/>
      <c r="C491" s="177"/>
      <c r="D491" s="177"/>
      <c r="E491" s="191"/>
      <c r="F491" s="191"/>
      <c r="G491" s="191"/>
    </row>
  </sheetData>
  <sheetProtection/>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Duran Bieto</dc:creator>
  <cp:keywords/>
  <dc:description/>
  <cp:lastModifiedBy>Lopez Nogal, Javier</cp:lastModifiedBy>
  <cp:lastPrinted>2021-02-11T10:09:02Z</cp:lastPrinted>
  <dcterms:created xsi:type="dcterms:W3CDTF">2016-03-02T09:36:52Z</dcterms:created>
  <dcterms:modified xsi:type="dcterms:W3CDTF">2021-02-11T10:10:42Z</dcterms:modified>
  <cp:category/>
  <cp:version/>
  <cp:contentType/>
  <cp:contentStatus/>
</cp:coreProperties>
</file>