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60" yWindow="165" windowWidth="9825" windowHeight="9150" tabRatio="741" activeTab="0"/>
  </bookViews>
  <sheets>
    <sheet name="8.2" sheetId="1" r:id="rId1"/>
    <sheet name="8.2.1" sheetId="2" r:id="rId2"/>
    <sheet name="8.2.2" sheetId="3" r:id="rId3"/>
    <sheet name="8.2.3" sheetId="4" r:id="rId4"/>
    <sheet name="8.2.4" sheetId="5" r:id="rId5"/>
    <sheet name="8.2.5" sheetId="6" r:id="rId6"/>
    <sheet name="8.2.6" sheetId="7" r:id="rId7"/>
    <sheet name="8.2.7" sheetId="8" r:id="rId8"/>
    <sheet name="8.2.8" sheetId="9" r:id="rId9"/>
    <sheet name="8.2.9" sheetId="10" r:id="rId10"/>
    <sheet name="8.2.10" sheetId="11" r:id="rId11"/>
    <sheet name="8.2.11 "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1Àrea_d_impressió" localSheetId="10">'8.2.10'!$A$1:$L$20</definedName>
    <definedName name="_xlnm.Print_Area" localSheetId="1">'8.2.1'!$A$1:$R$37</definedName>
    <definedName name="_xlnm.Print_Area" localSheetId="10">'8.2.10'!$A$1:$Q$51</definedName>
    <definedName name="_xlnm.Print_Area" localSheetId="2">'8.2.2'!$A$4:$L$39</definedName>
    <definedName name="_xlnm.Print_Area" localSheetId="3">'8.2.3'!$A$1:$W$48</definedName>
    <definedName name="_xlnm.Print_Area" localSheetId="4">'8.2.4'!$A$1:$L$44</definedName>
    <definedName name="_xlnm.Print_Area" localSheetId="7">'8.2.7'!$A$1:$K$44</definedName>
    <definedName name="_xlnm.Print_Area" localSheetId="8">'8.2.8'!$A$1:$H$36</definedName>
    <definedName name="_xlnm.Print_Area" localSheetId="9">'8.2.9'!$A$1:$S$25</definedName>
    <definedName name="BISIESTO" localSheetId="10">'[5]Full anuari'!$L$4</definedName>
    <definedName name="BISIESTO" localSheetId="11">'[5]Full anuari'!$L$4</definedName>
    <definedName name="BISIESTO" localSheetId="5">'[3]Full anuari'!$L$4</definedName>
    <definedName name="BISIESTO">'[1]Full anuari'!$L$4</definedName>
    <definedName name="r_anuario4" localSheetId="10">'[5]Raw data'!#REF!</definedName>
    <definedName name="r_anuario4" localSheetId="11">'[5]Raw data'!#REF!</definedName>
    <definedName name="r_anuario4" localSheetId="5">'[3]Raw data'!#REF!</definedName>
    <definedName name="r_anuario4">'[1]Raw data'!#REF!</definedName>
    <definedName name="TABLA_2" localSheetId="10">'[6]RawData'!$I$3:$L$101</definedName>
    <definedName name="TABLA_2" localSheetId="11">'[6]RawData'!$I$3:$L$101</definedName>
    <definedName name="TABLA_2" localSheetId="5">'[4]RawData'!$I$3:$L$101</definedName>
    <definedName name="TABLA_2">'[2]RawData'!$I$3:$L$101</definedName>
    <definedName name="TABLA_A" localSheetId="10">'[6]RawData'!$A$3:$H$101</definedName>
    <definedName name="TABLA_A" localSheetId="11">'[6]RawData'!$A$3:$H$101</definedName>
    <definedName name="TABLA_A" localSheetId="5">'[4]RawData'!$A$3:$H$101</definedName>
    <definedName name="TABLA_A">'[2]RawData'!$A$3:$H$101</definedName>
  </definedNames>
  <calcPr fullCalcOnLoad="1"/>
</workbook>
</file>

<file path=xl/sharedStrings.xml><?xml version="1.0" encoding="utf-8"?>
<sst xmlns="http://schemas.openxmlformats.org/spreadsheetml/2006/main" count="584" uniqueCount="388">
  <si>
    <t>Font:</t>
  </si>
  <si>
    <t>Catalunya</t>
  </si>
  <si>
    <t>Barcelona</t>
  </si>
  <si>
    <t>Lleida</t>
  </si>
  <si>
    <t>Alt Empordà</t>
  </si>
  <si>
    <t>Anoia</t>
  </si>
  <si>
    <t>Baix Camp</t>
  </si>
  <si>
    <t>Baix Ebre</t>
  </si>
  <si>
    <t>Baix Empordà</t>
  </si>
  <si>
    <t>Baix Llobregat</t>
  </si>
  <si>
    <t>Baix Penedès</t>
  </si>
  <si>
    <t>Barcelonès</t>
  </si>
  <si>
    <t>Berguedà</t>
  </si>
  <si>
    <t>Garraf</t>
  </si>
  <si>
    <t>Maresme</t>
  </si>
  <si>
    <t>Montsià</t>
  </si>
  <si>
    <t>Noguera</t>
  </si>
  <si>
    <t>Osona</t>
  </si>
  <si>
    <t>Pallars Jussà</t>
  </si>
  <si>
    <t>Pla de l'Estany</t>
  </si>
  <si>
    <t>Priorat</t>
  </si>
  <si>
    <t>Selva</t>
  </si>
  <si>
    <t>Solsonès</t>
  </si>
  <si>
    <t>Tarragonès</t>
  </si>
  <si>
    <t>anual</t>
  </si>
  <si>
    <t>Nombre de</t>
  </si>
  <si>
    <t>municipis</t>
  </si>
  <si>
    <t>molt bona</t>
  </si>
  <si>
    <t>bona</t>
  </si>
  <si>
    <t>suficient</t>
  </si>
  <si>
    <t>insuficient</t>
  </si>
  <si>
    <t>Girona</t>
  </si>
  <si>
    <t>Tarragona</t>
  </si>
  <si>
    <t>Agència Catalana de l'Aigua.</t>
  </si>
  <si>
    <t>Directiva 2006/7/CE sobre la gestió de la qualitat de les aigües de bany.</t>
  </si>
  <si>
    <t>Total</t>
  </si>
  <si>
    <t>Nota:</t>
  </si>
  <si>
    <t>Depuradores en servei</t>
  </si>
  <si>
    <t>Cabal tractat (1.000 m3/dia)</t>
  </si>
  <si>
    <t>Cabal tractat hm3/any</t>
  </si>
  <si>
    <t>Rendiment mitjà d'eliminació (%)</t>
  </si>
  <si>
    <t>matèria en suspensió</t>
  </si>
  <si>
    <t>demanda bioquímica d'oxigen</t>
  </si>
  <si>
    <t>demanda química d'oxigen</t>
  </si>
  <si>
    <t>Només s'hi inclouen les depuradores públiques.</t>
  </si>
  <si>
    <t xml:space="preserve">Capacitat </t>
  </si>
  <si>
    <t>Estacions</t>
  </si>
  <si>
    <t xml:space="preserve">de tractament </t>
  </si>
  <si>
    <t>Població servida</t>
  </si>
  <si>
    <t>depuradores</t>
  </si>
  <si>
    <t>(habitants/equivalents)</t>
  </si>
  <si>
    <t>Biològica</t>
  </si>
  <si>
    <t>Llacunatge/ Tractament tou</t>
  </si>
  <si>
    <t>Tractament Primari/Pretractaments</t>
  </si>
  <si>
    <t>Total (1)</t>
  </si>
  <si>
    <t xml:space="preserve">Font: </t>
  </si>
  <si>
    <t>Total sistemes de sanejament.</t>
  </si>
  <si>
    <t>Extensió</t>
  </si>
  <si>
    <t>Capacitat</t>
  </si>
  <si>
    <t>conca</t>
  </si>
  <si>
    <t>Rius i afluents</t>
  </si>
  <si>
    <t>Embassament</t>
  </si>
  <si>
    <t>Conques internes</t>
  </si>
  <si>
    <t xml:space="preserve">Muga </t>
  </si>
  <si>
    <t>Boadella</t>
  </si>
  <si>
    <t xml:space="preserve">Ter </t>
  </si>
  <si>
    <t>Sau</t>
  </si>
  <si>
    <t>Susqueda</t>
  </si>
  <si>
    <t xml:space="preserve">Llobregat </t>
  </si>
  <si>
    <t xml:space="preserve">la Baells </t>
  </si>
  <si>
    <t>Cardener</t>
  </si>
  <si>
    <t>Sant Ponç</t>
  </si>
  <si>
    <t>Llosa del Cavall</t>
  </si>
  <si>
    <t xml:space="preserve">Foix </t>
  </si>
  <si>
    <t>Foix</t>
  </si>
  <si>
    <t xml:space="preserve">Gaià </t>
  </si>
  <si>
    <t>Catllar</t>
  </si>
  <si>
    <t>:</t>
  </si>
  <si>
    <t>Riudecanyes</t>
  </si>
  <si>
    <t xml:space="preserve">Siurana </t>
  </si>
  <si>
    <t>Siurana</t>
  </si>
  <si>
    <t>Conca de l'Ebre</t>
  </si>
  <si>
    <t>Alt Ebre (1)</t>
  </si>
  <si>
    <t>Mequinensa</t>
  </si>
  <si>
    <t xml:space="preserve">Segre </t>
  </si>
  <si>
    <t>Oliana</t>
  </si>
  <si>
    <t>Rialb</t>
  </si>
  <si>
    <t>Sant Llorenç de Montgai</t>
  </si>
  <si>
    <t>Noguera P.</t>
  </si>
  <si>
    <t>Estany Tort</t>
  </si>
  <si>
    <t>Estany Saburó</t>
  </si>
  <si>
    <t>.</t>
  </si>
  <si>
    <t>Estany Mar</t>
  </si>
  <si>
    <t>Certescans</t>
  </si>
  <si>
    <t>Tremp/Talarn</t>
  </si>
  <si>
    <t>Terradets</t>
  </si>
  <si>
    <t>Camarasa</t>
  </si>
  <si>
    <t>Noguera R.</t>
  </si>
  <si>
    <t>Baserca</t>
  </si>
  <si>
    <t>Llauset</t>
  </si>
  <si>
    <t>Cavallers</t>
  </si>
  <si>
    <t>Escales</t>
  </si>
  <si>
    <t>Canelles</t>
  </si>
  <si>
    <t>Santa Anna</t>
  </si>
  <si>
    <t>Flix</t>
  </si>
  <si>
    <t>Guiamets</t>
  </si>
  <si>
    <t>Riba-roja</t>
  </si>
  <si>
    <t>Aigua embassada la primera setmana d'octubre de cada any.</t>
  </si>
  <si>
    <t>Inclou: Alt Ebre, Cinca i Noguera Ribagorçana (no Catalunya).</t>
  </si>
  <si>
    <t>Hectòmetres cúbics</t>
  </si>
  <si>
    <t>Mitjana</t>
  </si>
  <si>
    <t>Volum</t>
  </si>
  <si>
    <t>Embassaments</t>
  </si>
  <si>
    <t>hivern</t>
  </si>
  <si>
    <t>primavera</t>
  </si>
  <si>
    <t>estiu</t>
  </si>
  <si>
    <t>tardor</t>
  </si>
  <si>
    <t>màxim</t>
  </si>
  <si>
    <t>Alt Ebre</t>
  </si>
  <si>
    <t>Segre</t>
  </si>
  <si>
    <t>Sist. Capdella</t>
  </si>
  <si>
    <t>Sist. Llacs Espot</t>
  </si>
  <si>
    <t>Sist. Val d'Aran</t>
  </si>
  <si>
    <t>Mitjanes trimestrals.</t>
  </si>
  <si>
    <t>Longitud</t>
  </si>
  <si>
    <t>Estació</t>
  </si>
  <si>
    <t>(km)</t>
  </si>
  <si>
    <t xml:space="preserve">d'aforament </t>
  </si>
  <si>
    <t>Muga</t>
  </si>
  <si>
    <t>Castelló d'Empúries</t>
  </si>
  <si>
    <t>Fluvià</t>
  </si>
  <si>
    <t>Ter</t>
  </si>
  <si>
    <t>Ridaura</t>
  </si>
  <si>
    <t>Sta. Cristina d'Aro</t>
  </si>
  <si>
    <t>Tordera</t>
  </si>
  <si>
    <t>Sant Celoni</t>
  </si>
  <si>
    <t>Besòs</t>
  </si>
  <si>
    <t>Sta. Coloma de Gramenet</t>
  </si>
  <si>
    <t>Congost</t>
  </si>
  <si>
    <t>la Garriga</t>
  </si>
  <si>
    <t>Llobregat</t>
  </si>
  <si>
    <t>St. Sadurní d'Anoia</t>
  </si>
  <si>
    <t>Castellet de Foix</t>
  </si>
  <si>
    <t>Gaià</t>
  </si>
  <si>
    <t>Francolí</t>
  </si>
  <si>
    <t>Cornudella de Montsant</t>
  </si>
  <si>
    <t>Cabals corresponents a l'estació de Cardona.</t>
  </si>
  <si>
    <t xml:space="preserve">Cabal </t>
  </si>
  <si>
    <t xml:space="preserve"> mitjà</t>
  </si>
  <si>
    <t>d'aforament</t>
  </si>
  <si>
    <t>Masies de Roda (1)</t>
  </si>
  <si>
    <t>Santa Cristina d'Aro</t>
  </si>
  <si>
    <t>Santa Coloma de Gramenet</t>
  </si>
  <si>
    <t>La Garriga</t>
  </si>
  <si>
    <t>Castellbell i el Vilar</t>
  </si>
  <si>
    <t>Sant Sadurní d'Anoia</t>
  </si>
  <si>
    <t>Valor deduït del cabal d'entrada a l'embassament de Sau.</t>
  </si>
  <si>
    <t>Cabals de l'estació de Cardona</t>
  </si>
  <si>
    <t>Valor deduït del cabal d'entrada a l'embassament de Foix.</t>
  </si>
  <si>
    <t>Tipus de control</t>
  </si>
  <si>
    <t>elements</t>
  </si>
  <si>
    <t>substàncies</t>
  </si>
  <si>
    <t xml:space="preserve">control </t>
  </si>
  <si>
    <t>fisicoquímics</t>
  </si>
  <si>
    <t>prioritàries</t>
  </si>
  <si>
    <t>biològics</t>
  </si>
  <si>
    <t>piezomètric</t>
  </si>
  <si>
    <t>total</t>
  </si>
  <si>
    <t>Rius</t>
  </si>
  <si>
    <t>..</t>
  </si>
  <si>
    <t>Aigües costaneres i badies</t>
  </si>
  <si>
    <t>Aigües subterrànies</t>
  </si>
  <si>
    <t xml:space="preserve">Agència Catalana de l'Aigua. </t>
  </si>
  <si>
    <t>A partir de l'any 2007, s'inicia una nova etapa d'adaptació als requeriments establerts per la Directiva Marc de l'Aigua. El control de les aigües superficials es realitza d'acord amb el que estableix el corresponent Programa de Seguiment i Control que s'ha concretat en els mostrejos i controls que s'especifiquen en aquesta taula.</t>
  </si>
  <si>
    <t xml:space="preserve">     Classificació de les zones de bany (1)</t>
  </si>
  <si>
    <t xml:space="preserve"> Zones de bany</t>
  </si>
  <si>
    <t>Zones de bany costaneres (platges)</t>
  </si>
  <si>
    <t>Zones de bany Interiors (rius, embassaments i llacs)</t>
  </si>
  <si>
    <t>Alt Urgell</t>
  </si>
  <si>
    <t>Estacions de control</t>
  </si>
  <si>
    <t>Súria (3)</t>
  </si>
  <si>
    <t>Castellet i la Gornal (2)</t>
  </si>
  <si>
    <t>Vilabella (4)</t>
  </si>
  <si>
    <t>Departament de Territori i Sostenibilitat. Agència Catalana de l'Aigua.</t>
  </si>
  <si>
    <t>Incidències de funcionament durant 2015.</t>
  </si>
  <si>
    <t>Esponellà (2)</t>
  </si>
  <si>
    <t>Masies de Roda (3)</t>
  </si>
  <si>
    <t>Súria (4)</t>
  </si>
  <si>
    <t>Vilabella (2)</t>
  </si>
  <si>
    <t>Tarragona (2)</t>
  </si>
  <si>
    <t>En hm3.</t>
  </si>
  <si>
    <t>Aigua embassada(1)</t>
  </si>
  <si>
    <t>Departament de Territori i Sostenibilitat, Agència Catalana de l'Aigua i Confederación Hidrográfica del Ebro.</t>
  </si>
  <si>
    <t>1 564</t>
  </si>
  <si>
    <t>1 628</t>
  </si>
  <si>
    <t>1 757</t>
  </si>
  <si>
    <t>Depuradores analitzades *</t>
  </si>
  <si>
    <t>* Hi ha sistemes que no s'han analitzat perquè han entrat a finals d'any, o perquè no ha estat possible agafar mostra per tractar-se d'instal·lacions tipus fosa sèptica o infiltració, o be, perquè són plantes amb un funcionament estacional.</t>
  </si>
  <si>
    <t>Només s'inclouen les depuradores públiques. Fa referència als cabals de disseny en la població servida</t>
  </si>
  <si>
    <t>8.2</t>
  </si>
  <si>
    <t>Aigua</t>
  </si>
  <si>
    <t>8.2.1</t>
  </si>
  <si>
    <t>8.2.2</t>
  </si>
  <si>
    <t>8.2.3</t>
  </si>
  <si>
    <t>8.2.4</t>
  </si>
  <si>
    <t>8.2.5</t>
  </si>
  <si>
    <t>8.2.6</t>
  </si>
  <si>
    <t>8.2.7</t>
  </si>
  <si>
    <t>8.2.8</t>
  </si>
  <si>
    <t>8.2.9</t>
  </si>
  <si>
    <t>8.2.10</t>
  </si>
  <si>
    <t>8.2.11</t>
  </si>
  <si>
    <t>Total 2013</t>
  </si>
  <si>
    <t>Total 2012</t>
  </si>
  <si>
    <t>Total 2011</t>
  </si>
  <si>
    <t>Total 2010</t>
  </si>
  <si>
    <t>Total 2009</t>
  </si>
  <si>
    <t>Total 2008</t>
  </si>
  <si>
    <t>Total 2007</t>
  </si>
  <si>
    <t>Total 2006</t>
  </si>
  <si>
    <t>Total 2005</t>
  </si>
  <si>
    <t>Total 2004</t>
  </si>
  <si>
    <t>Total 2003</t>
  </si>
  <si>
    <t>Total 2002</t>
  </si>
  <si>
    <t>Total 2014</t>
  </si>
  <si>
    <t>Fang generat (matèria fresca)</t>
  </si>
  <si>
    <t>Fang generat (tones)</t>
  </si>
  <si>
    <t>Resta plantes</t>
  </si>
  <si>
    <t>Prat</t>
  </si>
  <si>
    <t>TOTAL GENERAT</t>
  </si>
  <si>
    <t xml:space="preserve">Tractament del fang (matèria fresca)  </t>
  </si>
  <si>
    <t>Tractament del fang</t>
  </si>
  <si>
    <t>Compostatge ACA</t>
  </si>
  <si>
    <t>Compostatge extern</t>
  </si>
  <si>
    <t>Compostatge</t>
  </si>
  <si>
    <t>Assecatge tèrmic</t>
  </si>
  <si>
    <t>Altres Tractaments*</t>
  </si>
  <si>
    <t>Digestió sense posttractament</t>
  </si>
  <si>
    <t>TOTAL FANG TRACTAT</t>
  </si>
  <si>
    <t>Fang eliminat (matèria fresca) segons destinació</t>
  </si>
  <si>
    <t>Fang eliminat segons destinació</t>
  </si>
  <si>
    <t>Agricultura i jardineria</t>
  </si>
  <si>
    <t>Restauració de pedreres</t>
  </si>
  <si>
    <t>-</t>
  </si>
  <si>
    <t>Dipòsit controlat</t>
  </si>
  <si>
    <t>Altres</t>
  </si>
  <si>
    <t>Emissari</t>
  </si>
  <si>
    <t>Valorització energètica (cimentera)</t>
  </si>
  <si>
    <t>TOTAL FANG ELIMINAT</t>
  </si>
  <si>
    <t>Font: Generalitat de Catalunya. Departament de Territori i Sostenibilitat. Agència Catalana de l'Aigua.</t>
  </si>
  <si>
    <t>Font: Generalitat de Catalunya. Departament de Territori i Sostenibilitat. Agència Catalana de l'Aigua</t>
  </si>
  <si>
    <t>Xarxa de control</t>
  </si>
  <si>
    <t>Punts de control
2009</t>
  </si>
  <si>
    <t>Punts de control
2011</t>
  </si>
  <si>
    <t>Punts de control 2012</t>
  </si>
  <si>
    <t>Punts de control 2013</t>
  </si>
  <si>
    <t>Punts de control 2014</t>
  </si>
  <si>
    <t>Freqüencia de mostreig</t>
  </si>
  <si>
    <t>QUALITAT</t>
  </si>
  <si>
    <t>Vigilància</t>
  </si>
  <si>
    <t>Operativa Salinitat</t>
  </si>
  <si>
    <t>Directiva Nitrats</t>
  </si>
  <si>
    <t>semestral</t>
  </si>
  <si>
    <t>Operativa Plaguicides</t>
  </si>
  <si>
    <t>Operativa Episodis de contaminació</t>
  </si>
  <si>
    <t>QUANTITAT</t>
  </si>
  <si>
    <t>Xarxa de piezometria</t>
  </si>
  <si>
    <t>mensual</t>
  </si>
  <si>
    <r>
      <t>Milers de m</t>
    </r>
    <r>
      <rPr>
        <b/>
        <vertAlign val="superscript"/>
        <sz val="8"/>
        <rFont val="Arial"/>
        <family val="2"/>
      </rPr>
      <t>3</t>
    </r>
  </si>
  <si>
    <t>2002</t>
  </si>
  <si>
    <t>2003</t>
  </si>
  <si>
    <t>2004</t>
  </si>
  <si>
    <t>2005</t>
  </si>
  <si>
    <t>2006</t>
  </si>
  <si>
    <t>2007</t>
  </si>
  <si>
    <t>2008</t>
  </si>
  <si>
    <t>2009</t>
  </si>
  <si>
    <t>2010</t>
  </si>
  <si>
    <t>2011</t>
  </si>
  <si>
    <t>2012</t>
  </si>
  <si>
    <t>Metropolità</t>
  </si>
  <si>
    <t>Comarques Gironines</t>
  </si>
  <si>
    <t>Camp de Tarragona</t>
  </si>
  <si>
    <t>Terres de l'Ebre</t>
  </si>
  <si>
    <t>Ponent</t>
  </si>
  <si>
    <t>Comarques Centrals</t>
  </si>
  <si>
    <t>Alt Pirineu i Aran</t>
  </si>
  <si>
    <t>Penedès</t>
  </si>
  <si>
    <t xml:space="preserve">Barcelona                     </t>
  </si>
  <si>
    <t xml:space="preserve">Girona                        </t>
  </si>
  <si>
    <t xml:space="preserve">Lleida                        </t>
  </si>
  <si>
    <t xml:space="preserve">Tarragona                     </t>
  </si>
  <si>
    <t>Generalitat de Catalunya. Departament de Territori i Sostenibilitat. Agència Catalana de l'Aigua.</t>
  </si>
  <si>
    <t xml:space="preserve">Facturació declarada per les entitats subministradores d'aigua (anualitzada). </t>
  </si>
  <si>
    <t>Pel període  2001- 2004    i  l'any 2007,  Aquestes dades  també   inclouen  volums d'aigua d'establiments  industrials amb  del Cànon de l'Aigua determinat en funció de la càrrega contaminant.</t>
  </si>
  <si>
    <t>2013</t>
  </si>
  <si>
    <t>Aran</t>
  </si>
  <si>
    <t>Moianès</t>
  </si>
  <si>
    <t>Alt Camp</t>
  </si>
  <si>
    <t>Alt Penedès</t>
  </si>
  <si>
    <t>Alta Ribagorça</t>
  </si>
  <si>
    <t>Bages</t>
  </si>
  <si>
    <t>Cerdanya</t>
  </si>
  <si>
    <t>Conca de Barberà</t>
  </si>
  <si>
    <t>Garrigues</t>
  </si>
  <si>
    <t>Garrotxa</t>
  </si>
  <si>
    <t>Gironès</t>
  </si>
  <si>
    <t>Pallars Sobirà</t>
  </si>
  <si>
    <t>Pla d'Urgell</t>
  </si>
  <si>
    <t>Ribera d'Ebre</t>
  </si>
  <si>
    <t>Ripollès</t>
  </si>
  <si>
    <t>Segarra</t>
  </si>
  <si>
    <t>Segrià</t>
  </si>
  <si>
    <t>Terra Alta</t>
  </si>
  <si>
    <t>Urgell</t>
  </si>
  <si>
    <t>Vallès Occidental</t>
  </si>
  <si>
    <t>Vallès Oriental</t>
  </si>
  <si>
    <t>Punts de control 2015</t>
  </si>
  <si>
    <r>
      <t>Estacions depuradores</t>
    </r>
    <r>
      <rPr>
        <sz val="11"/>
        <rFont val="Arial"/>
        <family val="2"/>
      </rPr>
      <t xml:space="preserve">, fangs generats a Catalunya en tones (t). </t>
    </r>
  </si>
  <si>
    <t>Tractament dels biosòlids  (tones de matèria seca)</t>
  </si>
  <si>
    <t>t MS/any</t>
  </si>
  <si>
    <t>%</t>
  </si>
  <si>
    <t>Compostatges ACA</t>
  </si>
  <si>
    <t>Compostatges externs</t>
  </si>
  <si>
    <t>Tractament d'assecatges tèrmics</t>
  </si>
  <si>
    <t>Compostatge gris</t>
  </si>
  <si>
    <t>Llacunatges</t>
  </si>
  <si>
    <t>Valorització amb procés anaerobi + compostatge</t>
  </si>
  <si>
    <t>Tractat</t>
  </si>
  <si>
    <t>No Tractat</t>
  </si>
  <si>
    <t>Total generat</t>
  </si>
  <si>
    <t>*Compostatge gris, tractament especial, llacunatges, valorització anaeròbia</t>
  </si>
  <si>
    <t>Sistemes fluvials. Aportació anual, 2005-2016</t>
  </si>
  <si>
    <t>Sistemes fluvials. Aportació mitjana per temporades, 2016</t>
  </si>
  <si>
    <t>Embassaments. Volum d'aigua per temporades, 2016</t>
  </si>
  <si>
    <t>Controls efectuats en aigües continentals (superficials i subterrànies) i costaneres 2016</t>
  </si>
  <si>
    <t>Qualitat de les aigües de bany a l'estiu per comarques i províncies, 2016</t>
  </si>
  <si>
    <t>Estacions depuradores d'aigües residuals per tipus, 2016</t>
  </si>
  <si>
    <t>Estacions depuradores d'aigües residuals . Rendiments globals, 2002-2016</t>
  </si>
  <si>
    <t>Generació, evolució del tractament i destinació dels fangs generats a les depuradores, 2001-2016</t>
  </si>
  <si>
    <t>Aigua subterrànea: Xarxes de control de qualitat i quantitat d'aigües subterrànies, 2009- 2016</t>
  </si>
  <si>
    <r>
      <t>8.2.1 Sistemes fluvials. Aportació anual</t>
    </r>
    <r>
      <rPr>
        <b/>
        <vertAlign val="superscript"/>
        <sz val="11"/>
        <rFont val="Arial"/>
        <family val="2"/>
      </rPr>
      <t xml:space="preserve">(1)  </t>
    </r>
    <r>
      <rPr>
        <b/>
        <sz val="11"/>
        <rFont val="Arial"/>
        <family val="2"/>
      </rPr>
      <t>2005- 2016</t>
    </r>
  </si>
  <si>
    <t>8.2.2 Sistemes fluvials. Aportació mitjana per temporades, 2016</t>
  </si>
  <si>
    <t xml:space="preserve">Tarragona </t>
  </si>
  <si>
    <t>Esponellà</t>
  </si>
  <si>
    <t>No s'adjunten dades per afectacions estructurals a l'estació d'aforament durant l'any 2016</t>
  </si>
  <si>
    <r>
      <t>Aigua aportada (hm</t>
    </r>
    <r>
      <rPr>
        <b/>
        <vertAlign val="superscript"/>
        <sz val="8"/>
        <rFont val="Frutiger 55 Roman"/>
        <family val="0"/>
      </rPr>
      <t>3</t>
    </r>
    <r>
      <rPr>
        <b/>
        <sz val="8"/>
        <rFont val="Frutiger 55 Roman"/>
        <family val="2"/>
      </rPr>
      <t>)</t>
    </r>
  </si>
  <si>
    <r>
      <t>(m</t>
    </r>
    <r>
      <rPr>
        <b/>
        <vertAlign val="superscript"/>
        <sz val="8"/>
        <rFont val="Frutiger 55 Roman"/>
        <family val="2"/>
      </rPr>
      <t>3</t>
    </r>
    <r>
      <rPr>
        <b/>
        <sz val="8"/>
        <rFont val="Frutiger 55 Roman"/>
        <family val="2"/>
      </rPr>
      <t>/seg)</t>
    </r>
  </si>
  <si>
    <t>Embassaments . Volum d'aigua, 2005-2016</t>
  </si>
  <si>
    <t>8.2.3 Embassaments. Volum d'aigua, 2005-2016</t>
  </si>
  <si>
    <r>
      <t>Aigua embassada (hm</t>
    </r>
    <r>
      <rPr>
        <b/>
        <vertAlign val="superscript"/>
        <sz val="9"/>
        <rFont val="Arial"/>
        <family val="2"/>
      </rPr>
      <t>3</t>
    </r>
    <r>
      <rPr>
        <b/>
        <sz val="9"/>
        <rFont val="Arial"/>
        <family val="2"/>
      </rPr>
      <t>)</t>
    </r>
  </si>
  <si>
    <r>
      <t>(hm</t>
    </r>
    <r>
      <rPr>
        <b/>
        <vertAlign val="superscript"/>
        <sz val="9"/>
        <rFont val="Arial"/>
        <family val="2"/>
      </rPr>
      <t>3</t>
    </r>
    <r>
      <rPr>
        <b/>
        <sz val="9"/>
        <rFont val="Arial"/>
        <family val="2"/>
      </rPr>
      <t>)</t>
    </r>
  </si>
  <si>
    <r>
      <t>(km</t>
    </r>
    <r>
      <rPr>
        <b/>
        <vertAlign val="superscript"/>
        <sz val="9"/>
        <rFont val="Arial"/>
        <family val="2"/>
      </rPr>
      <t>2</t>
    </r>
    <r>
      <rPr>
        <b/>
        <sz val="9"/>
        <rFont val="Arial"/>
        <family val="2"/>
      </rPr>
      <t>)</t>
    </r>
  </si>
  <si>
    <r>
      <t xml:space="preserve"> (km</t>
    </r>
    <r>
      <rPr>
        <b/>
        <vertAlign val="superscript"/>
        <sz val="8"/>
        <rFont val="Frutiger 55 Roman"/>
        <family val="0"/>
      </rPr>
      <t>2</t>
    </r>
    <r>
      <rPr>
        <b/>
        <sz val="8"/>
        <rFont val="Frutiger 55 Roman"/>
        <family val="0"/>
      </rPr>
      <t>)</t>
    </r>
  </si>
  <si>
    <t>Capdella</t>
  </si>
  <si>
    <t>Llacs Espot</t>
  </si>
  <si>
    <t>Val d'Aran</t>
  </si>
  <si>
    <t>8.2.4 Embassaments. Volum d'aigua per temporades, 2016</t>
  </si>
  <si>
    <t>Consum d'aigua . Facturació per comarques, àmbits i províncies, 2008- 2016</t>
  </si>
  <si>
    <r>
      <t xml:space="preserve">8.2.5 Consum d'aigua. Facturació </t>
    </r>
    <r>
      <rPr>
        <b/>
        <vertAlign val="superscript"/>
        <sz val="11"/>
        <rFont val="Arial"/>
        <family val="2"/>
      </rPr>
      <t xml:space="preserve">(1) </t>
    </r>
    <r>
      <rPr>
        <b/>
        <sz val="11"/>
        <rFont val="Arial"/>
        <family val="2"/>
      </rPr>
      <t>per comarques, àmbits i províncies, 2008-2016</t>
    </r>
  </si>
  <si>
    <t>2014</t>
  </si>
  <si>
    <t>2015</t>
  </si>
  <si>
    <t>Consum domèstic facturat 2016</t>
  </si>
  <si>
    <t>Consum indústria i serveis facturat 2016</t>
  </si>
  <si>
    <t>Fonts</t>
  </si>
  <si>
    <t xml:space="preserve">pròpies </t>
  </si>
  <si>
    <t>TOTAL</t>
  </si>
  <si>
    <t>xarxa</t>
  </si>
  <si>
    <r>
      <t xml:space="preserve">Estanys </t>
    </r>
    <r>
      <rPr>
        <vertAlign val="superscript"/>
        <sz val="8"/>
        <rFont val="Frutiger 55 Roman"/>
        <family val="0"/>
      </rPr>
      <t>(1)</t>
    </r>
  </si>
  <si>
    <t>Els números corresponents a embassaments, zones humides i estanys corresponen al nombre de punts mostrejats el 2016. No està indicat el nombre de mostrejos realitzats a cada punt, ni el nombre d'elements analitzats inclosos dintre del paquet "fisicoquímics" o "biològics".</t>
  </si>
  <si>
    <r>
      <t xml:space="preserve">Zones humides </t>
    </r>
    <r>
      <rPr>
        <vertAlign val="superscript"/>
        <sz val="8"/>
        <rFont val="Frutiger 55 Roman"/>
        <family val="0"/>
      </rPr>
      <t>(1)</t>
    </r>
  </si>
  <si>
    <r>
      <t xml:space="preserve">Embassaments </t>
    </r>
    <r>
      <rPr>
        <vertAlign val="superscript"/>
        <sz val="8"/>
        <rFont val="Frutiger 55 Roman"/>
        <family val="0"/>
      </rPr>
      <t>(1)</t>
    </r>
  </si>
  <si>
    <t>8.2.6 Controls efectuats en aigües continentals (superficials i subterrànies) i costaneres 2016</t>
  </si>
  <si>
    <t>8.2.8  Estacions depuradores d'aigües residuals per tipus, 2016</t>
  </si>
  <si>
    <r>
      <t xml:space="preserve">8.2.9 Estacions depuradores d'aigües residuals </t>
    </r>
    <r>
      <rPr>
        <b/>
        <vertAlign val="superscript"/>
        <sz val="11"/>
        <rFont val="Arial"/>
        <family val="2"/>
      </rPr>
      <t>(1)</t>
    </r>
    <r>
      <rPr>
        <b/>
        <sz val="11"/>
        <rFont val="Arial"/>
        <family val="2"/>
      </rPr>
      <t>. Rendiments globals, 2002- 2016</t>
    </r>
  </si>
  <si>
    <t>8.2.7 Qualitat de les aigües de bany a l'estiu per comarques i províncies, 2016</t>
  </si>
  <si>
    <t>L'any 2016 els resultats de les classificacions de la qualitat de les aigües de bany s'han obtingut per zones de bany (252 costaneres i 13 interiors).</t>
  </si>
  <si>
    <t>no classificada</t>
  </si>
  <si>
    <t>8.2.10 Generació, evolució del tractament i destinació dels fangs generats a les depuradores, 2001-2016</t>
  </si>
  <si>
    <t>(m3/dia)</t>
  </si>
  <si>
    <t>Punts de control 2016</t>
  </si>
  <si>
    <t>Localització</t>
  </si>
  <si>
    <t>Mases d'aigua subterrània</t>
  </si>
  <si>
    <t>Mases d'aigua subterrània en risc
costaneres</t>
  </si>
  <si>
    <t>Zones declarades vulnerables a la contaminacio per nitrats d'origen agrari</t>
  </si>
  <si>
    <t>Masses d'aigua subterrània en risc amb pressió agrícola elevada</t>
  </si>
  <si>
    <t>Masses d'aigua subterrània en risc amb pressió industrial elevada</t>
  </si>
  <si>
    <t>8.2.11 Xarxes de control de qualitat i quantitat d'aigües subterrànies, 2009-2016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</si>
</sst>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numFmt numFmtId="165" formatCode="#\ ##0.00"/>
    <numFmt numFmtId="166" formatCode="#\ ##0.0;;\-"/>
    <numFmt numFmtId="167" formatCode="0.0"/>
    <numFmt numFmtId="168" formatCode="&quot;Sí&quot;;&quot;Sí&quot;;&quot;No&quot;"/>
    <numFmt numFmtId="169" formatCode="&quot;Cert&quot;;&quot;Cert&quot;;&quot;Fals&quot;"/>
    <numFmt numFmtId="170" formatCode="&quot;Activat&quot;;&quot;Activat&quot;;&quot;Desactivat&quot;"/>
    <numFmt numFmtId="171" formatCode="[$€-2]\ #.##000_);[Red]\([$€-2]\ #.##000\)"/>
    <numFmt numFmtId="172" formatCode="#\ ###\ ###;;\-"/>
    <numFmt numFmtId="173" formatCode="#\ ##0.000"/>
    <numFmt numFmtId="174" formatCode="###0"/>
    <numFmt numFmtId="175" formatCode="#\ ###\ ###.00"/>
    <numFmt numFmtId="176" formatCode="#\ ###\ ###;\-#\ ###\ ###;\-"/>
    <numFmt numFmtId="177" formatCode="#\ ###\ ###\ ###;;\-"/>
    <numFmt numFmtId="178" formatCode="####"/>
    <numFmt numFmtId="179" formatCode="#\ ###;;\-"/>
    <numFmt numFmtId="180" formatCode="\1\900"/>
    <numFmt numFmtId="181" formatCode="#\ ###\ ;;\-"/>
    <numFmt numFmtId="182" formatCode="#\ ##0.0;\-#\ ##0.0;\-"/>
    <numFmt numFmtId="183" formatCode="#\ ###\ ###.0;;\-"/>
    <numFmt numFmtId="184" formatCode="#\ ##0.0"/>
    <numFmt numFmtId="185" formatCode="#\ ###\ ###;\-#\ ###\ ###;\-0.0;\-"/>
    <numFmt numFmtId="186" formatCode="#\ ###;\-#\ ###;\-"/>
    <numFmt numFmtId="187" formatCode="#\ ###;\-#\ ###;;\-"/>
    <numFmt numFmtId="188" formatCode="#\ ##0"/>
    <numFmt numFmtId="189" formatCode="#\ ###\ ###\ ###"/>
    <numFmt numFmtId="190" formatCode="#\ ###"/>
    <numFmt numFmtId="191" formatCode="\-"/>
    <numFmt numFmtId="192" formatCode="_-* #,##0.00\ [$€]_-;\-* #,##0.00\ [$€]_-;_-* &quot;-&quot;??\ [$€]_-;_-@_-"/>
    <numFmt numFmtId="193" formatCode="_-* #,##0\ _P_t_s_-;\-* #,##0\ _P_t_s_-;_-* &quot;-&quot;\ _P_t_s_-;_-@_-"/>
    <numFmt numFmtId="194" formatCode="General_)"/>
    <numFmt numFmtId="195" formatCode="#,##0.0"/>
  </numFmts>
  <fonts count="84">
    <font>
      <sz val="10"/>
      <name val="Arial"/>
      <family val="0"/>
    </font>
    <font>
      <b/>
      <sz val="11"/>
      <name val="Frutiger 55 Roman"/>
      <family val="2"/>
    </font>
    <font>
      <b/>
      <sz val="9"/>
      <name val="Frutiger 55 Roman"/>
      <family val="2"/>
    </font>
    <font>
      <sz val="9"/>
      <name val="Frutiger 55 Roman"/>
      <family val="2"/>
    </font>
    <font>
      <sz val="7"/>
      <name val="Frutiger 55 Roman"/>
      <family val="2"/>
    </font>
    <font>
      <b/>
      <sz val="7"/>
      <name val="Frutiger 55 Roman"/>
      <family val="2"/>
    </font>
    <font>
      <sz val="6"/>
      <name val="Frutiger 55 Roman"/>
      <family val="2"/>
    </font>
    <font>
      <sz val="11"/>
      <color indexed="8"/>
      <name val="Calibri"/>
      <family val="2"/>
    </font>
    <font>
      <sz val="8"/>
      <name val="Arial"/>
      <family val="2"/>
    </font>
    <font>
      <b/>
      <sz val="24"/>
      <name val="Frutiger 55 Roman"/>
      <family val="2"/>
    </font>
    <font>
      <sz val="10"/>
      <name val="Frutiger 55 Roman"/>
      <family val="2"/>
    </font>
    <font>
      <i/>
      <sz val="6"/>
      <name val="Frutiger 55 Roman"/>
      <family val="2"/>
    </font>
    <font>
      <i/>
      <sz val="9"/>
      <name val="Frutiger 55 Roman"/>
      <family val="2"/>
    </font>
    <font>
      <i/>
      <sz val="7"/>
      <name val="Frutiger 55 Roman"/>
      <family val="2"/>
    </font>
    <font>
      <b/>
      <sz val="6"/>
      <name val="Frutiger 55 Roman"/>
      <family val="2"/>
    </font>
    <font>
      <b/>
      <sz val="10"/>
      <name val="Frutiger 55 Roman"/>
      <family val="2"/>
    </font>
    <font>
      <b/>
      <sz val="10"/>
      <name val="Geneva"/>
      <family val="0"/>
    </font>
    <font>
      <sz val="7"/>
      <color indexed="8"/>
      <name val="Frutiger 55 Roman"/>
      <family val="2"/>
    </font>
    <font>
      <sz val="7"/>
      <name val="Arial"/>
      <family val="2"/>
    </font>
    <font>
      <sz val="6"/>
      <name val="Arial"/>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4"/>
      <name val="Arial"/>
      <family val="2"/>
    </font>
    <font>
      <b/>
      <sz val="11"/>
      <name val="Arial"/>
      <family val="2"/>
    </font>
    <font>
      <sz val="12"/>
      <name val="Arial"/>
      <family val="2"/>
    </font>
    <font>
      <sz val="9"/>
      <name val="R Frutiger Roman"/>
      <family val="0"/>
    </font>
    <font>
      <sz val="10"/>
      <color indexed="10"/>
      <name val="Arial"/>
      <family val="2"/>
    </font>
    <font>
      <sz val="9"/>
      <name val="Arial"/>
      <family val="2"/>
    </font>
    <font>
      <b/>
      <vertAlign val="superscript"/>
      <sz val="11"/>
      <name val="Arial"/>
      <family val="2"/>
    </font>
    <font>
      <b/>
      <sz val="9"/>
      <name val="Arial"/>
      <family val="2"/>
    </font>
    <font>
      <i/>
      <sz val="8"/>
      <name val="Frutiger 55 Roman"/>
      <family val="2"/>
    </font>
    <font>
      <sz val="8"/>
      <name val="Frutiger 55 Roman"/>
      <family val="2"/>
    </font>
    <font>
      <b/>
      <i/>
      <sz val="7"/>
      <name val="Frutiger 55 Roman"/>
      <family val="0"/>
    </font>
    <font>
      <sz val="10"/>
      <color indexed="55"/>
      <name val="Arial"/>
      <family val="2"/>
    </font>
    <font>
      <b/>
      <sz val="10"/>
      <name val="Arial"/>
      <family val="2"/>
    </font>
    <font>
      <b/>
      <sz val="9"/>
      <color indexed="55"/>
      <name val="Arial"/>
      <family val="2"/>
    </font>
    <font>
      <sz val="8"/>
      <name val="MS Sans Serif"/>
      <family val="2"/>
    </font>
    <font>
      <sz val="8"/>
      <color indexed="55"/>
      <name val="MS Sans Serif"/>
      <family val="2"/>
    </font>
    <font>
      <b/>
      <sz val="8"/>
      <name val="Frutiger 55 Roman"/>
      <family val="2"/>
    </font>
    <font>
      <b/>
      <sz val="8"/>
      <name val="Arial"/>
      <family val="2"/>
    </font>
    <font>
      <b/>
      <vertAlign val="superscript"/>
      <sz val="8"/>
      <name val="Arial"/>
      <family val="2"/>
    </font>
    <font>
      <i/>
      <sz val="8"/>
      <name val="Arial"/>
      <family val="2"/>
    </font>
    <font>
      <i/>
      <sz val="9"/>
      <name val="Arial"/>
      <family val="2"/>
    </font>
    <font>
      <sz val="11"/>
      <name val="Arial"/>
      <family val="2"/>
    </font>
    <font>
      <b/>
      <sz val="18"/>
      <name val="Arial"/>
      <family val="2"/>
    </font>
    <font>
      <b/>
      <vertAlign val="superscript"/>
      <sz val="8"/>
      <name val="Frutiger 55 Roman"/>
      <family val="0"/>
    </font>
    <font>
      <b/>
      <vertAlign val="superscript"/>
      <sz val="9"/>
      <name val="Arial"/>
      <family val="2"/>
    </font>
    <font>
      <vertAlign val="superscript"/>
      <sz val="8"/>
      <name val="Frutiger 55 Roman"/>
      <family val="0"/>
    </font>
    <font>
      <i/>
      <sz val="7"/>
      <name val="Arial"/>
      <family val="2"/>
    </font>
    <font>
      <i/>
      <sz val="10"/>
      <name val="Arial"/>
      <family val="2"/>
    </font>
    <font>
      <sz val="11"/>
      <color indexed="62"/>
      <name val="Calibri"/>
      <family val="2"/>
    </font>
    <font>
      <sz val="11"/>
      <color indexed="60"/>
      <name val="Calibri"/>
      <family val="2"/>
    </font>
    <font>
      <b/>
      <sz val="11"/>
      <color indexed="8"/>
      <name val="Calibri"/>
      <family val="2"/>
    </font>
    <font>
      <sz val="8"/>
      <color indexed="10"/>
      <name val="Frutiger 55 Roman"/>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FF0000"/>
      <name val="Frutiger 55 Roman"/>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4"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right style="medium"/>
      <top style="medium"/>
      <bottom style="thin"/>
    </border>
    <border>
      <left style="medium"/>
      <right style="medium"/>
      <top style="medium"/>
      <bottom style="thin"/>
    </border>
    <border>
      <left style="medium"/>
      <right style="medium"/>
      <top/>
      <bottom/>
    </border>
    <border>
      <left>
        <color indexed="63"/>
      </left>
      <right>
        <color indexed="63"/>
      </right>
      <top style="hair"/>
      <bottom style="thin"/>
    </border>
    <border>
      <left style="thin"/>
      <right>
        <color indexed="63"/>
      </right>
      <top>
        <color indexed="63"/>
      </top>
      <bottom style="thin"/>
    </border>
    <border>
      <left>
        <color indexed="63"/>
      </left>
      <right style="medium"/>
      <top>
        <color indexed="63"/>
      </top>
      <bottom>
        <color indexed="63"/>
      </bottom>
    </border>
    <border>
      <left/>
      <right/>
      <top style="thin"/>
      <bottom style="thin"/>
    </border>
    <border>
      <left/>
      <right style="medium"/>
      <top style="thin"/>
      <bottom style="thin"/>
    </border>
    <border>
      <left>
        <color indexed="63"/>
      </left>
      <right style="medium"/>
      <top>
        <color indexed="63"/>
      </top>
      <bottom style="thin"/>
    </border>
    <border>
      <left style="medium"/>
      <right style="medium"/>
      <top/>
      <bottom style="medium"/>
    </border>
    <border>
      <left/>
      <right style="medium"/>
      <top style="thin"/>
      <bottom/>
    </border>
    <border>
      <left style="medium"/>
      <right style="medium"/>
      <top style="thin"/>
      <bottom/>
    </border>
    <border>
      <left style="medium"/>
      <right/>
      <top style="medium"/>
      <bottom style="medium"/>
    </border>
    <border>
      <left style="medium"/>
      <right style="medium"/>
      <top style="medium"/>
      <bottom/>
    </border>
    <border>
      <left/>
      <right style="medium"/>
      <top style="medium"/>
      <bottom style="medium"/>
    </border>
    <border>
      <left style="medium"/>
      <right style="medium"/>
      <top style="thin"/>
      <bottom style="medium"/>
    </border>
    <border>
      <left/>
      <right style="medium"/>
      <top style="thin"/>
      <bottom style="medium"/>
    </border>
    <border>
      <left style="thin"/>
      <right/>
      <top style="thin"/>
      <bottom style="medium"/>
    </border>
    <border>
      <left style="thin"/>
      <right/>
      <top style="thin"/>
      <bottom style="thin"/>
    </border>
    <border>
      <left style="medium"/>
      <right style="medium"/>
      <top style="thin"/>
      <bottom style="thin"/>
    </border>
    <border>
      <left>
        <color indexed="63"/>
      </left>
      <right>
        <color indexed="63"/>
      </right>
      <top>
        <color indexed="63"/>
      </top>
      <bottom style="hair"/>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2" fontId="37" fillId="0" borderId="0">
      <alignment/>
      <protection/>
    </xf>
    <xf numFmtId="0" fontId="68" fillId="34" borderId="0" applyNumberFormat="0" applyBorder="0" applyAlignment="0" applyProtection="0"/>
    <xf numFmtId="0" fontId="22" fillId="10" borderId="0" applyNumberFormat="0" applyBorder="0" applyAlignment="0" applyProtection="0"/>
    <xf numFmtId="0" fontId="69" fillId="35" borderId="1" applyNumberFormat="0" applyAlignment="0" applyProtection="0"/>
    <xf numFmtId="0" fontId="23" fillId="36" borderId="2" applyNumberFormat="0" applyAlignment="0" applyProtection="0"/>
    <xf numFmtId="0" fontId="70" fillId="37" borderId="3" applyNumberFormat="0" applyAlignment="0" applyProtection="0"/>
    <xf numFmtId="0" fontId="71" fillId="0" borderId="4" applyNumberFormat="0" applyFill="0" applyAlignment="0" applyProtection="0"/>
    <xf numFmtId="0" fontId="24" fillId="38" borderId="5" applyNumberFormat="0" applyAlignment="0" applyProtection="0"/>
    <xf numFmtId="0" fontId="25" fillId="0" borderId="6" applyNumberFormat="0" applyFill="0" applyAlignment="0" applyProtection="0"/>
    <xf numFmtId="0" fontId="7" fillId="8" borderId="0" applyNumberFormat="0" applyBorder="0" applyAlignment="0" applyProtection="0"/>
    <xf numFmtId="0" fontId="67" fillId="39"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4" borderId="0" applyNumberFormat="0" applyBorder="0" applyAlignment="0" applyProtection="0"/>
    <xf numFmtId="0" fontId="33" fillId="0" borderId="0" applyNumberFormat="0" applyFill="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48" borderId="0" applyNumberFormat="0" applyBorder="0" applyAlignment="0" applyProtection="0"/>
    <xf numFmtId="0" fontId="72" fillId="49" borderId="1" applyNumberFormat="0" applyAlignment="0" applyProtection="0"/>
    <xf numFmtId="192" fontId="0" fillId="0" borderId="0" applyFont="0" applyFill="0" applyBorder="0" applyAlignment="0" applyProtection="0"/>
    <xf numFmtId="0" fontId="73" fillId="50" borderId="0" applyNumberFormat="0" applyBorder="0" applyAlignment="0" applyProtection="0"/>
    <xf numFmtId="0" fontId="26" fillId="9" borderId="0" applyNumberFormat="0" applyBorder="0" applyAlignment="0" applyProtection="0"/>
    <xf numFmtId="0" fontId="7" fillId="9" borderId="0" applyNumberFormat="0" applyBorder="0" applyAlignment="0" applyProtection="0"/>
    <xf numFmtId="193" fontId="0"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4"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52" borderId="7" applyNumberFormat="0" applyFont="0" applyAlignment="0" applyProtection="0"/>
    <xf numFmtId="0" fontId="0" fillId="53" borderId="8" applyNumberFormat="0" applyFont="0" applyAlignment="0" applyProtection="0"/>
    <xf numFmtId="0" fontId="7" fillId="12" borderId="0" applyNumberFormat="0" applyBorder="0" applyAlignment="0" applyProtection="0"/>
    <xf numFmtId="0" fontId="75" fillId="35" borderId="9" applyNumberFormat="0" applyAlignment="0" applyProtection="0"/>
    <xf numFmtId="0" fontId="27" fillId="36" borderId="10"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78" fillId="0" borderId="0" applyNumberFormat="0" applyFill="0" applyBorder="0" applyAlignment="0" applyProtection="0"/>
    <xf numFmtId="0" fontId="79" fillId="0" borderId="11" applyNumberFormat="0" applyFill="0" applyAlignment="0" applyProtection="0"/>
    <xf numFmtId="0" fontId="80" fillId="0" borderId="12" applyNumberFormat="0" applyFill="0" applyAlignment="0" applyProtection="0"/>
    <xf numFmtId="0" fontId="81" fillId="0" borderId="13"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82" fillId="0" borderId="17" applyNumberFormat="0" applyFill="0" applyAlignment="0" applyProtection="0"/>
  </cellStyleXfs>
  <cellXfs count="633">
    <xf numFmtId="0" fontId="0" fillId="0" borderId="0" xfId="0" applyAlignment="1">
      <alignment/>
    </xf>
    <xf numFmtId="0" fontId="1" fillId="54" borderId="0" xfId="0" applyFont="1" applyFill="1" applyAlignment="1">
      <alignment/>
    </xf>
    <xf numFmtId="0" fontId="3" fillId="54" borderId="0" xfId="0" applyFont="1" applyFill="1" applyAlignment="1">
      <alignment/>
    </xf>
    <xf numFmtId="0" fontId="2" fillId="54" borderId="0" xfId="0" applyFont="1" applyFill="1" applyAlignment="1">
      <alignment/>
    </xf>
    <xf numFmtId="0" fontId="4" fillId="54" borderId="0" xfId="0" applyFont="1" applyFill="1" applyAlignment="1">
      <alignment/>
    </xf>
    <xf numFmtId="0" fontId="4" fillId="54" borderId="18" xfId="0" applyFont="1" applyFill="1" applyBorder="1" applyAlignment="1">
      <alignment/>
    </xf>
    <xf numFmtId="0" fontId="5" fillId="54" borderId="0" xfId="0" applyFont="1" applyFill="1" applyAlignment="1">
      <alignment/>
    </xf>
    <xf numFmtId="0" fontId="6" fillId="54" borderId="0" xfId="0" applyFont="1" applyFill="1" applyAlignment="1">
      <alignment/>
    </xf>
    <xf numFmtId="176" fontId="4" fillId="54" borderId="0" xfId="0" applyNumberFormat="1" applyFont="1" applyFill="1" applyBorder="1" applyAlignment="1">
      <alignment/>
    </xf>
    <xf numFmtId="0" fontId="4" fillId="54" borderId="0" xfId="0" applyFont="1" applyFill="1" applyAlignment="1">
      <alignment horizontal="right"/>
    </xf>
    <xf numFmtId="0" fontId="3" fillId="54" borderId="18" xfId="0" applyFont="1" applyFill="1" applyBorder="1" applyAlignment="1">
      <alignment/>
    </xf>
    <xf numFmtId="0" fontId="5" fillId="54" borderId="0" xfId="0" applyFont="1" applyFill="1" applyAlignment="1">
      <alignment/>
    </xf>
    <xf numFmtId="172" fontId="4" fillId="54" borderId="0" xfId="0" applyNumberFormat="1" applyFont="1" applyFill="1" applyAlignment="1">
      <alignment/>
    </xf>
    <xf numFmtId="0" fontId="10" fillId="54" borderId="0" xfId="0" applyFont="1" applyFill="1" applyAlignment="1">
      <alignment/>
    </xf>
    <xf numFmtId="172" fontId="1" fillId="54" borderId="0" xfId="0" applyNumberFormat="1" applyFont="1" applyFill="1" applyAlignment="1">
      <alignment/>
    </xf>
    <xf numFmtId="172" fontId="3" fillId="54" borderId="0" xfId="0" applyNumberFormat="1" applyFont="1" applyFill="1" applyAlignment="1">
      <alignment/>
    </xf>
    <xf numFmtId="172" fontId="3" fillId="54" borderId="18" xfId="0" applyNumberFormat="1" applyFont="1" applyFill="1" applyBorder="1" applyAlignment="1">
      <alignment/>
    </xf>
    <xf numFmtId="172" fontId="3" fillId="54" borderId="18" xfId="0" applyNumberFormat="1" applyFont="1" applyFill="1" applyBorder="1" applyAlignment="1">
      <alignment horizontal="left"/>
    </xf>
    <xf numFmtId="172" fontId="4" fillId="54" borderId="0" xfId="0" applyNumberFormat="1" applyFont="1" applyFill="1" applyAlignment="1">
      <alignment horizontal="right"/>
    </xf>
    <xf numFmtId="172" fontId="4" fillId="54" borderId="18" xfId="0" applyNumberFormat="1" applyFont="1" applyFill="1" applyBorder="1" applyAlignment="1">
      <alignment/>
    </xf>
    <xf numFmtId="172" fontId="4" fillId="54" borderId="18" xfId="0" applyNumberFormat="1" applyFont="1" applyFill="1" applyBorder="1" applyAlignment="1">
      <alignment horizontal="right"/>
    </xf>
    <xf numFmtId="172" fontId="5" fillId="54" borderId="0" xfId="0" applyNumberFormat="1" applyFont="1" applyFill="1" applyAlignment="1">
      <alignment/>
    </xf>
    <xf numFmtId="172" fontId="4" fillId="54" borderId="0" xfId="0" applyNumberFormat="1" applyFont="1" applyFill="1" applyAlignment="1">
      <alignment horizontal="left"/>
    </xf>
    <xf numFmtId="172" fontId="4" fillId="54" borderId="18" xfId="0" applyNumberFormat="1" applyFont="1" applyFill="1" applyBorder="1" applyAlignment="1">
      <alignment horizontal="left"/>
    </xf>
    <xf numFmtId="172" fontId="6" fillId="54" borderId="0" xfId="0" applyNumberFormat="1" applyFont="1" applyFill="1" applyAlignment="1">
      <alignment/>
    </xf>
    <xf numFmtId="166" fontId="4" fillId="54" borderId="0" xfId="0" applyNumberFormat="1" applyFont="1" applyFill="1" applyAlignment="1">
      <alignment/>
    </xf>
    <xf numFmtId="182" fontId="4" fillId="54" borderId="0" xfId="0" applyNumberFormat="1" applyFont="1" applyFill="1" applyAlignment="1">
      <alignment/>
    </xf>
    <xf numFmtId="0" fontId="0" fillId="54" borderId="0" xfId="0" applyFill="1" applyAlignment="1">
      <alignment/>
    </xf>
    <xf numFmtId="0" fontId="1" fillId="54" borderId="0" xfId="0" applyFont="1" applyFill="1" applyAlignment="1">
      <alignment/>
    </xf>
    <xf numFmtId="0" fontId="3" fillId="54" borderId="0" xfId="0" applyFont="1" applyFill="1" applyAlignment="1">
      <alignment/>
    </xf>
    <xf numFmtId="0" fontId="10" fillId="54" borderId="0" xfId="0" applyFont="1" applyFill="1" applyAlignment="1">
      <alignment/>
    </xf>
    <xf numFmtId="0" fontId="2" fillId="54" borderId="0" xfId="0" applyFont="1" applyFill="1" applyAlignment="1">
      <alignment/>
    </xf>
    <xf numFmtId="0" fontId="3" fillId="54" borderId="18" xfId="0" applyFont="1" applyFill="1" applyBorder="1" applyAlignment="1">
      <alignment/>
    </xf>
    <xf numFmtId="0" fontId="12" fillId="54" borderId="18" xfId="0" applyFont="1" applyFill="1" applyBorder="1" applyAlignment="1">
      <alignment horizontal="right"/>
    </xf>
    <xf numFmtId="0" fontId="4" fillId="54" borderId="0" xfId="0" applyFont="1" applyFill="1" applyAlignment="1">
      <alignment/>
    </xf>
    <xf numFmtId="0" fontId="5" fillId="54" borderId="0" xfId="0" applyFont="1" applyFill="1" applyAlignment="1">
      <alignment/>
    </xf>
    <xf numFmtId="0" fontId="4" fillId="54" borderId="0" xfId="0" applyFont="1" applyFill="1" applyAlignment="1">
      <alignment horizontal="left"/>
    </xf>
    <xf numFmtId="0" fontId="6" fillId="54" borderId="0" xfId="0" applyFont="1" applyFill="1" applyAlignment="1">
      <alignment/>
    </xf>
    <xf numFmtId="0" fontId="1" fillId="54" borderId="0" xfId="0" applyFont="1" applyFill="1" applyBorder="1" applyAlignment="1">
      <alignment horizontal="left"/>
    </xf>
    <xf numFmtId="176" fontId="3" fillId="54" borderId="0" xfId="0" applyNumberFormat="1" applyFont="1" applyFill="1" applyBorder="1" applyAlignment="1">
      <alignment/>
    </xf>
    <xf numFmtId="0" fontId="3" fillId="54" borderId="0" xfId="0" applyFont="1" applyFill="1" applyBorder="1" applyAlignment="1">
      <alignment/>
    </xf>
    <xf numFmtId="176" fontId="3" fillId="54" borderId="18" xfId="0" applyNumberFormat="1" applyFont="1" applyFill="1" applyBorder="1" applyAlignment="1">
      <alignment horizontal="right"/>
    </xf>
    <xf numFmtId="176" fontId="3" fillId="54" borderId="18" xfId="0" applyNumberFormat="1" applyFont="1" applyFill="1" applyBorder="1" applyAlignment="1">
      <alignment/>
    </xf>
    <xf numFmtId="0" fontId="4" fillId="54" borderId="0" xfId="0" applyFont="1" applyFill="1" applyBorder="1" applyAlignment="1">
      <alignment/>
    </xf>
    <xf numFmtId="0" fontId="4" fillId="54" borderId="0" xfId="0" applyFont="1" applyFill="1" applyBorder="1" applyAlignment="1">
      <alignment horizontal="right"/>
    </xf>
    <xf numFmtId="0" fontId="5" fillId="54" borderId="0" xfId="0" applyFont="1" applyFill="1" applyBorder="1" applyAlignment="1">
      <alignment/>
    </xf>
    <xf numFmtId="185" fontId="5" fillId="54" borderId="0" xfId="0" applyNumberFormat="1" applyFont="1" applyFill="1" applyBorder="1" applyAlignment="1">
      <alignment horizontal="right"/>
    </xf>
    <xf numFmtId="176" fontId="4" fillId="54" borderId="18" xfId="0" applyNumberFormat="1" applyFont="1" applyFill="1" applyBorder="1" applyAlignment="1">
      <alignment/>
    </xf>
    <xf numFmtId="0" fontId="6" fillId="54" borderId="0" xfId="0" applyFont="1" applyFill="1" applyBorder="1" applyAlignment="1">
      <alignment/>
    </xf>
    <xf numFmtId="176" fontId="4" fillId="54" borderId="0" xfId="0" applyNumberFormat="1" applyFont="1" applyFill="1" applyBorder="1" applyAlignment="1">
      <alignment horizontal="left"/>
    </xf>
    <xf numFmtId="0" fontId="3" fillId="54" borderId="0" xfId="0" applyFont="1" applyFill="1" applyAlignment="1">
      <alignment horizontal="right"/>
    </xf>
    <xf numFmtId="0" fontId="10" fillId="54" borderId="0" xfId="0" applyFont="1" applyFill="1" applyAlignment="1">
      <alignment horizontal="right"/>
    </xf>
    <xf numFmtId="0" fontId="9" fillId="54" borderId="0" xfId="0" applyFont="1" applyFill="1" applyAlignment="1">
      <alignment horizontal="left" vertical="justify"/>
    </xf>
    <xf numFmtId="0" fontId="11" fillId="54" borderId="0" xfId="0" applyFont="1" applyFill="1" applyAlignment="1">
      <alignment horizontal="right"/>
    </xf>
    <xf numFmtId="0" fontId="9" fillId="54" borderId="18" xfId="0" applyFont="1" applyFill="1" applyBorder="1" applyAlignment="1">
      <alignment horizontal="left" vertical="justify"/>
    </xf>
    <xf numFmtId="0" fontId="2" fillId="54" borderId="18" xfId="0" applyFont="1" applyFill="1" applyBorder="1" applyAlignment="1">
      <alignment/>
    </xf>
    <xf numFmtId="0" fontId="3" fillId="54" borderId="18" xfId="0" applyFont="1" applyFill="1" applyBorder="1" applyAlignment="1">
      <alignment horizontal="right"/>
    </xf>
    <xf numFmtId="0" fontId="10" fillId="54" borderId="18" xfId="0" applyFont="1" applyFill="1" applyBorder="1" applyAlignment="1">
      <alignment horizontal="right"/>
    </xf>
    <xf numFmtId="0" fontId="10" fillId="54" borderId="18" xfId="0" applyFont="1" applyFill="1" applyBorder="1" applyAlignment="1">
      <alignment/>
    </xf>
    <xf numFmtId="0" fontId="10" fillId="54" borderId="0" xfId="0" applyFont="1" applyFill="1" applyBorder="1" applyAlignment="1">
      <alignment horizontal="right"/>
    </xf>
    <xf numFmtId="0" fontId="10" fillId="54" borderId="0" xfId="0" applyFont="1" applyFill="1" applyBorder="1" applyAlignment="1">
      <alignment/>
    </xf>
    <xf numFmtId="0" fontId="4" fillId="54" borderId="0" xfId="0" applyFont="1" applyFill="1" applyAlignment="1">
      <alignment vertical="center"/>
    </xf>
    <xf numFmtId="0" fontId="4" fillId="54" borderId="0" xfId="0" applyFont="1" applyFill="1" applyBorder="1" applyAlignment="1">
      <alignment vertical="center"/>
    </xf>
    <xf numFmtId="0" fontId="10" fillId="54" borderId="0" xfId="0" applyFont="1" applyFill="1" applyAlignment="1">
      <alignment vertical="center"/>
    </xf>
    <xf numFmtId="0" fontId="5" fillId="54" borderId="0" xfId="0" applyFont="1" applyFill="1" applyBorder="1" applyAlignment="1">
      <alignment vertical="center"/>
    </xf>
    <xf numFmtId="0" fontId="4" fillId="54" borderId="0" xfId="0" applyFont="1" applyFill="1" applyBorder="1" applyAlignment="1">
      <alignment horizontal="right" vertical="center"/>
    </xf>
    <xf numFmtId="0" fontId="4" fillId="54" borderId="0" xfId="0" applyFont="1" applyFill="1" applyBorder="1" applyAlignment="1">
      <alignment/>
    </xf>
    <xf numFmtId="0" fontId="15" fillId="54" borderId="0" xfId="0" applyFont="1" applyFill="1" applyBorder="1" applyAlignment="1">
      <alignment/>
    </xf>
    <xf numFmtId="0" fontId="6" fillId="54" borderId="0" xfId="0" applyFont="1" applyFill="1" applyAlignment="1">
      <alignment vertical="center"/>
    </xf>
    <xf numFmtId="0" fontId="14" fillId="54" borderId="0" xfId="0" applyFont="1" applyFill="1" applyAlignment="1">
      <alignment vertical="center"/>
    </xf>
    <xf numFmtId="0" fontId="6" fillId="54" borderId="0" xfId="0" applyFont="1" applyFill="1" applyAlignment="1">
      <alignment horizontal="right" vertical="center"/>
    </xf>
    <xf numFmtId="0" fontId="16" fillId="54" borderId="0" xfId="0" applyFont="1" applyFill="1" applyAlignment="1">
      <alignment/>
    </xf>
    <xf numFmtId="0" fontId="0" fillId="54" borderId="0" xfId="0" applyFill="1" applyAlignment="1">
      <alignment horizontal="right"/>
    </xf>
    <xf numFmtId="186" fontId="4" fillId="54" borderId="0" xfId="0" applyNumberFormat="1" applyFont="1" applyFill="1" applyBorder="1" applyAlignment="1">
      <alignment horizontal="right"/>
    </xf>
    <xf numFmtId="186" fontId="3" fillId="54" borderId="0" xfId="0" applyNumberFormat="1" applyFont="1" applyFill="1" applyAlignment="1">
      <alignment/>
    </xf>
    <xf numFmtId="3" fontId="3" fillId="54" borderId="0" xfId="0" applyNumberFormat="1" applyFont="1" applyFill="1" applyAlignment="1">
      <alignment horizontal="left"/>
    </xf>
    <xf numFmtId="182" fontId="3" fillId="54" borderId="0" xfId="0" applyNumberFormat="1" applyFont="1" applyFill="1" applyAlignment="1">
      <alignment/>
    </xf>
    <xf numFmtId="186" fontId="3" fillId="54" borderId="18" xfId="0" applyNumberFormat="1" applyFont="1" applyFill="1" applyBorder="1" applyAlignment="1">
      <alignment/>
    </xf>
    <xf numFmtId="182" fontId="3" fillId="54" borderId="18" xfId="0" applyNumberFormat="1" applyFont="1" applyFill="1" applyBorder="1" applyAlignment="1">
      <alignment/>
    </xf>
    <xf numFmtId="182" fontId="4" fillId="54" borderId="0" xfId="0" applyNumberFormat="1" applyFont="1" applyFill="1" applyAlignment="1">
      <alignment horizontal="right"/>
    </xf>
    <xf numFmtId="0" fontId="4" fillId="54" borderId="18" xfId="0" applyFont="1" applyFill="1" applyBorder="1" applyAlignment="1">
      <alignment horizontal="left"/>
    </xf>
    <xf numFmtId="186" fontId="4" fillId="54" borderId="0" xfId="0" applyNumberFormat="1" applyFont="1" applyFill="1" applyAlignment="1">
      <alignment/>
    </xf>
    <xf numFmtId="0" fontId="5" fillId="54" borderId="0" xfId="0" applyFont="1" applyFill="1" applyAlignment="1">
      <alignment horizontal="right"/>
    </xf>
    <xf numFmtId="186" fontId="5" fillId="54" borderId="0" xfId="0" applyNumberFormat="1" applyFont="1" applyFill="1" applyAlignment="1">
      <alignment/>
    </xf>
    <xf numFmtId="186" fontId="4" fillId="54" borderId="18" xfId="0" applyNumberFormat="1" applyFont="1" applyFill="1" applyBorder="1" applyAlignment="1">
      <alignment/>
    </xf>
    <xf numFmtId="182" fontId="4" fillId="54" borderId="0" xfId="0" applyNumberFormat="1" applyFont="1" applyFill="1" applyAlignment="1">
      <alignment/>
    </xf>
    <xf numFmtId="182" fontId="6" fillId="54" borderId="0" xfId="0" applyNumberFormat="1" applyFont="1" applyFill="1" applyAlignment="1">
      <alignment horizontal="left"/>
    </xf>
    <xf numFmtId="182" fontId="6" fillId="54" borderId="0" xfId="0" applyNumberFormat="1" applyFont="1" applyFill="1" applyAlignment="1">
      <alignment/>
    </xf>
    <xf numFmtId="182" fontId="6" fillId="54" borderId="0" xfId="0" applyNumberFormat="1" applyFont="1" applyFill="1" applyBorder="1" applyAlignment="1">
      <alignment vertical="justify" wrapText="1"/>
    </xf>
    <xf numFmtId="182" fontId="6" fillId="54" borderId="0" xfId="0" applyNumberFormat="1" applyFont="1" applyFill="1" applyAlignment="1">
      <alignment vertical="justify" wrapText="1"/>
    </xf>
    <xf numFmtId="182" fontId="3" fillId="54" borderId="0" xfId="0" applyNumberFormat="1" applyFont="1" applyFill="1" applyAlignment="1">
      <alignment/>
    </xf>
    <xf numFmtId="182" fontId="2" fillId="54" borderId="0" xfId="0" applyNumberFormat="1" applyFont="1" applyFill="1" applyAlignment="1">
      <alignment/>
    </xf>
    <xf numFmtId="182" fontId="3" fillId="54" borderId="0" xfId="0" applyNumberFormat="1" applyFont="1" applyFill="1" applyBorder="1" applyAlignment="1">
      <alignment/>
    </xf>
    <xf numFmtId="182" fontId="2" fillId="54" borderId="18" xfId="0" applyNumberFormat="1" applyFont="1" applyFill="1" applyBorder="1" applyAlignment="1">
      <alignment/>
    </xf>
    <xf numFmtId="182" fontId="5" fillId="54" borderId="0" xfId="0" applyNumberFormat="1" applyFont="1" applyFill="1" applyAlignment="1">
      <alignment horizontal="right"/>
    </xf>
    <xf numFmtId="182" fontId="5" fillId="54" borderId="0" xfId="0" applyNumberFormat="1" applyFont="1" applyFill="1" applyAlignment="1">
      <alignment/>
    </xf>
    <xf numFmtId="182" fontId="4" fillId="54" borderId="0" xfId="0" applyNumberFormat="1" applyFont="1" applyFill="1" applyAlignment="1">
      <alignment horizontal="right"/>
    </xf>
    <xf numFmtId="182" fontId="4" fillId="54" borderId="0" xfId="0" applyNumberFormat="1" applyFont="1" applyFill="1" applyAlignment="1">
      <alignment/>
    </xf>
    <xf numFmtId="182" fontId="5" fillId="54" borderId="0" xfId="0" applyNumberFormat="1" applyFont="1" applyFill="1" applyAlignment="1">
      <alignment/>
    </xf>
    <xf numFmtId="182" fontId="14" fillId="54" borderId="0" xfId="0" applyNumberFormat="1" applyFont="1" applyFill="1" applyAlignment="1">
      <alignment/>
    </xf>
    <xf numFmtId="2" fontId="1" fillId="54" borderId="0" xfId="0" applyNumberFormat="1" applyFont="1" applyFill="1" applyAlignment="1">
      <alignment/>
    </xf>
    <xf numFmtId="0" fontId="5" fillId="54" borderId="0" xfId="0" applyFont="1" applyFill="1" applyBorder="1" applyAlignment="1">
      <alignment horizontal="right"/>
    </xf>
    <xf numFmtId="0" fontId="17" fillId="54" borderId="0" xfId="0" applyFont="1" applyFill="1" applyBorder="1" applyAlignment="1">
      <alignment horizontal="left" wrapText="1"/>
    </xf>
    <xf numFmtId="0" fontId="0" fillId="54" borderId="0" xfId="0" applyFill="1" applyAlignment="1">
      <alignment vertical="justify"/>
    </xf>
    <xf numFmtId="0" fontId="0" fillId="0" borderId="0" xfId="0" applyFont="1" applyAlignment="1">
      <alignment/>
    </xf>
    <xf numFmtId="0" fontId="19" fillId="54" borderId="0" xfId="0" applyFont="1" applyFill="1" applyAlignment="1">
      <alignment horizontal="left"/>
    </xf>
    <xf numFmtId="182" fontId="19" fillId="54" borderId="0" xfId="0" applyNumberFormat="1" applyFont="1" applyFill="1" applyAlignment="1">
      <alignment horizontal="left"/>
    </xf>
    <xf numFmtId="0" fontId="18" fillId="54" borderId="0" xfId="0" applyFont="1" applyFill="1" applyAlignment="1">
      <alignment horizontal="left"/>
    </xf>
    <xf numFmtId="0" fontId="18" fillId="54" borderId="0" xfId="0" applyFont="1" applyFill="1" applyAlignment="1">
      <alignment/>
    </xf>
    <xf numFmtId="0" fontId="1" fillId="55" borderId="0" xfId="0" applyFont="1" applyFill="1" applyAlignment="1">
      <alignment/>
    </xf>
    <xf numFmtId="0" fontId="3" fillId="55" borderId="0" xfId="0" applyFont="1" applyFill="1" applyAlignment="1">
      <alignment/>
    </xf>
    <xf numFmtId="189" fontId="3" fillId="55" borderId="0" xfId="0" applyNumberFormat="1" applyFont="1" applyFill="1" applyAlignment="1">
      <alignment/>
    </xf>
    <xf numFmtId="0" fontId="10" fillId="55" borderId="0" xfId="0" applyFont="1" applyFill="1" applyAlignment="1">
      <alignment/>
    </xf>
    <xf numFmtId="0" fontId="10" fillId="55" borderId="0" xfId="0" applyFont="1" applyFill="1" applyAlignment="1">
      <alignment horizontal="right"/>
    </xf>
    <xf numFmtId="0" fontId="3" fillId="55" borderId="0" xfId="0" applyFont="1" applyFill="1" applyAlignment="1">
      <alignment horizontal="right"/>
    </xf>
    <xf numFmtId="0" fontId="3" fillId="55" borderId="18" xfId="0" applyFont="1" applyFill="1" applyBorder="1" applyAlignment="1">
      <alignment/>
    </xf>
    <xf numFmtId="0" fontId="3" fillId="55" borderId="18" xfId="0" applyFont="1" applyFill="1" applyBorder="1" applyAlignment="1">
      <alignment horizontal="right"/>
    </xf>
    <xf numFmtId="189" fontId="3" fillId="55" borderId="18" xfId="0" applyNumberFormat="1" applyFont="1" applyFill="1" applyBorder="1" applyAlignment="1">
      <alignment/>
    </xf>
    <xf numFmtId="0" fontId="10" fillId="55" borderId="18" xfId="0" applyFont="1" applyFill="1" applyBorder="1" applyAlignment="1">
      <alignment/>
    </xf>
    <xf numFmtId="0" fontId="10" fillId="55" borderId="18" xfId="0" applyFont="1" applyFill="1" applyBorder="1" applyAlignment="1">
      <alignment horizontal="right"/>
    </xf>
    <xf numFmtId="0" fontId="4" fillId="55" borderId="0" xfId="0" applyFont="1" applyFill="1" applyAlignment="1">
      <alignment/>
    </xf>
    <xf numFmtId="0" fontId="4" fillId="55" borderId="0" xfId="0" applyFont="1" applyFill="1" applyAlignment="1">
      <alignment horizontal="right"/>
    </xf>
    <xf numFmtId="0" fontId="4" fillId="55" borderId="18" xfId="0" applyFont="1" applyFill="1" applyBorder="1" applyAlignment="1">
      <alignment/>
    </xf>
    <xf numFmtId="0" fontId="4" fillId="55" borderId="18" xfId="0" applyFont="1" applyFill="1" applyBorder="1" applyAlignment="1">
      <alignment horizontal="right"/>
    </xf>
    <xf numFmtId="189" fontId="4" fillId="55" borderId="18" xfId="0" applyNumberFormat="1" applyFont="1" applyFill="1" applyBorder="1" applyAlignment="1">
      <alignment/>
    </xf>
    <xf numFmtId="189" fontId="4" fillId="55" borderId="0" xfId="0" applyNumberFormat="1" applyFont="1" applyFill="1" applyAlignment="1">
      <alignment/>
    </xf>
    <xf numFmtId="0" fontId="6" fillId="55" borderId="0" xfId="0" applyFont="1" applyFill="1" applyAlignment="1">
      <alignment/>
    </xf>
    <xf numFmtId="0" fontId="6" fillId="55" borderId="0" xfId="0" applyFont="1" applyFill="1" applyAlignment="1">
      <alignment horizontal="right"/>
    </xf>
    <xf numFmtId="0" fontId="8" fillId="0" borderId="0" xfId="0" applyNumberFormat="1" applyFont="1" applyFill="1" applyBorder="1" applyAlignment="1">
      <alignment/>
    </xf>
    <xf numFmtId="0" fontId="34" fillId="54" borderId="0" xfId="0" applyFont="1" applyFill="1" applyAlignment="1">
      <alignment horizontal="left"/>
    </xf>
    <xf numFmtId="0" fontId="34" fillId="54" borderId="0" xfId="0" applyFont="1" applyFill="1" applyAlignment="1">
      <alignment/>
    </xf>
    <xf numFmtId="0" fontId="0" fillId="54" borderId="0" xfId="0" applyFill="1" applyAlignment="1">
      <alignment/>
    </xf>
    <xf numFmtId="0" fontId="35" fillId="54" borderId="0" xfId="0" applyFont="1" applyFill="1" applyAlignment="1">
      <alignment horizontal="left"/>
    </xf>
    <xf numFmtId="0" fontId="35" fillId="54" borderId="0" xfId="0" applyFont="1" applyFill="1" applyAlignment="1">
      <alignment/>
    </xf>
    <xf numFmtId="0" fontId="36" fillId="54" borderId="0" xfId="0" applyFont="1" applyFill="1" applyAlignment="1">
      <alignment/>
    </xf>
    <xf numFmtId="0" fontId="0" fillId="54" borderId="0" xfId="0" applyFont="1" applyFill="1" applyAlignment="1">
      <alignment/>
    </xf>
    <xf numFmtId="2" fontId="35" fillId="0" borderId="0" xfId="51" applyFont="1" applyFill="1" applyAlignment="1">
      <alignment vertical="center"/>
      <protection/>
    </xf>
    <xf numFmtId="0" fontId="38" fillId="54" borderId="0" xfId="0" applyFont="1" applyFill="1" applyAlignment="1">
      <alignment/>
    </xf>
    <xf numFmtId="0" fontId="0" fillId="54" borderId="0" xfId="0" applyFill="1" applyAlignment="1">
      <alignment horizontal="left"/>
    </xf>
    <xf numFmtId="3" fontId="9" fillId="54" borderId="0" xfId="0" applyNumberFormat="1" applyFont="1" applyFill="1" applyAlignment="1">
      <alignment vertical="justify"/>
    </xf>
    <xf numFmtId="3" fontId="35" fillId="0" borderId="0" xfId="0" applyNumberFormat="1" applyFont="1" applyAlignment="1">
      <alignment vertical="center"/>
    </xf>
    <xf numFmtId="0" fontId="9" fillId="55" borderId="0" xfId="0" applyFont="1" applyFill="1" applyAlignment="1">
      <alignment vertical="justify"/>
    </xf>
    <xf numFmtId="0" fontId="35" fillId="0" borderId="0" xfId="0" applyFont="1" applyAlignment="1">
      <alignment vertical="center"/>
    </xf>
    <xf numFmtId="4" fontId="41" fillId="0" borderId="0" xfId="0" applyNumberFormat="1" applyFont="1" applyAlignment="1">
      <alignment/>
    </xf>
    <xf numFmtId="0" fontId="42" fillId="55" borderId="0" xfId="0" applyFont="1" applyFill="1" applyAlignment="1">
      <alignment horizontal="right"/>
    </xf>
    <xf numFmtId="172" fontId="9" fillId="54" borderId="0" xfId="0" applyNumberFormat="1" applyFont="1" applyFill="1" applyAlignment="1">
      <alignment vertical="justify"/>
    </xf>
    <xf numFmtId="172" fontId="35" fillId="0" borderId="0" xfId="0" applyNumberFormat="1" applyFont="1" applyAlignment="1">
      <alignment/>
    </xf>
    <xf numFmtId="172" fontId="43" fillId="54" borderId="0" xfId="0" applyNumberFormat="1" applyFont="1" applyFill="1" applyAlignment="1">
      <alignment/>
    </xf>
    <xf numFmtId="172" fontId="43" fillId="54" borderId="0" xfId="0" applyNumberFormat="1" applyFont="1" applyFill="1" applyAlignment="1">
      <alignment horizontal="left"/>
    </xf>
    <xf numFmtId="0" fontId="35" fillId="0" borderId="0" xfId="85" applyFont="1" applyBorder="1" applyAlignment="1">
      <alignment vertical="center"/>
      <protection/>
    </xf>
    <xf numFmtId="0" fontId="43" fillId="54" borderId="0" xfId="0" applyFont="1" applyFill="1" applyBorder="1" applyAlignment="1">
      <alignment/>
    </xf>
    <xf numFmtId="176" fontId="43" fillId="54" borderId="0" xfId="0" applyNumberFormat="1" applyFont="1" applyFill="1" applyBorder="1" applyAlignment="1">
      <alignment/>
    </xf>
    <xf numFmtId="182" fontId="43" fillId="54" borderId="0" xfId="0" applyNumberFormat="1" applyFont="1" applyFill="1" applyBorder="1" applyAlignment="1">
      <alignment/>
    </xf>
    <xf numFmtId="0" fontId="43" fillId="54" borderId="0" xfId="0" applyFont="1" applyFill="1" applyBorder="1" applyAlignment="1">
      <alignment horizontal="left"/>
    </xf>
    <xf numFmtId="176" fontId="3" fillId="54" borderId="0" xfId="0" applyNumberFormat="1" applyFont="1" applyFill="1" applyBorder="1" applyAlignment="1">
      <alignment horizontal="center"/>
    </xf>
    <xf numFmtId="0" fontId="2" fillId="54" borderId="0" xfId="0" applyFont="1" applyFill="1" applyBorder="1" applyAlignment="1">
      <alignment/>
    </xf>
    <xf numFmtId="176" fontId="2" fillId="54" borderId="0" xfId="0" applyNumberFormat="1" applyFont="1" applyFill="1" applyBorder="1" applyAlignment="1">
      <alignment/>
    </xf>
    <xf numFmtId="3" fontId="3" fillId="54" borderId="0" xfId="0" applyNumberFormat="1" applyFont="1" applyFill="1" applyBorder="1" applyAlignment="1">
      <alignment/>
    </xf>
    <xf numFmtId="0" fontId="3" fillId="54" borderId="19" xfId="0" applyFont="1" applyFill="1" applyBorder="1" applyAlignment="1">
      <alignment/>
    </xf>
    <xf numFmtId="3" fontId="2" fillId="54" borderId="0" xfId="0" applyNumberFormat="1" applyFont="1" applyFill="1" applyBorder="1" applyAlignment="1">
      <alignment/>
    </xf>
    <xf numFmtId="3" fontId="2" fillId="54" borderId="0" xfId="0" applyNumberFormat="1" applyFont="1" applyFill="1" applyAlignment="1">
      <alignment/>
    </xf>
    <xf numFmtId="0" fontId="35" fillId="54" borderId="0" xfId="83" applyFont="1" applyFill="1">
      <alignment/>
      <protection/>
    </xf>
    <xf numFmtId="0" fontId="0" fillId="54" borderId="0" xfId="83" applyFill="1">
      <alignment/>
      <protection/>
    </xf>
    <xf numFmtId="0" fontId="0" fillId="54" borderId="0" xfId="83" applyFill="1" applyBorder="1">
      <alignment/>
      <protection/>
    </xf>
    <xf numFmtId="0" fontId="45" fillId="54" borderId="0" xfId="83" applyFont="1" applyFill="1" applyBorder="1">
      <alignment/>
      <protection/>
    </xf>
    <xf numFmtId="0" fontId="41" fillId="54" borderId="0" xfId="83" applyFont="1" applyFill="1" applyBorder="1">
      <alignment/>
      <protection/>
    </xf>
    <xf numFmtId="0" fontId="39" fillId="54" borderId="0" xfId="83" applyFont="1" applyFill="1" applyBorder="1">
      <alignment/>
      <protection/>
    </xf>
    <xf numFmtId="3" fontId="39" fillId="54" borderId="0" xfId="83" applyNumberFormat="1" applyFont="1" applyFill="1" applyBorder="1">
      <alignment/>
      <protection/>
    </xf>
    <xf numFmtId="3" fontId="39" fillId="54" borderId="0" xfId="83" applyNumberFormat="1" applyFont="1" applyFill="1">
      <alignment/>
      <protection/>
    </xf>
    <xf numFmtId="0" fontId="46" fillId="54" borderId="0" xfId="83" applyFont="1" applyFill="1" applyBorder="1" applyAlignment="1">
      <alignment horizontal="center"/>
      <protection/>
    </xf>
    <xf numFmtId="3" fontId="41" fillId="54" borderId="0" xfId="83" applyNumberFormat="1" applyFont="1" applyFill="1" applyBorder="1">
      <alignment/>
      <protection/>
    </xf>
    <xf numFmtId="3" fontId="47" fillId="54" borderId="0" xfId="83" applyNumberFormat="1" applyFont="1" applyFill="1" applyBorder="1">
      <alignment/>
      <protection/>
    </xf>
    <xf numFmtId="0" fontId="39" fillId="54" borderId="0" xfId="83" applyFont="1" applyFill="1" applyBorder="1" applyAlignment="1">
      <alignment vertical="center"/>
      <protection/>
    </xf>
    <xf numFmtId="3" fontId="48" fillId="54" borderId="0" xfId="83" applyNumberFormat="1" applyFont="1" applyFill="1" applyBorder="1">
      <alignment/>
      <protection/>
    </xf>
    <xf numFmtId="3" fontId="49" fillId="54" borderId="0" xfId="83" applyNumberFormat="1" applyFont="1" applyFill="1" applyBorder="1">
      <alignment/>
      <protection/>
    </xf>
    <xf numFmtId="3" fontId="39" fillId="54" borderId="0" xfId="83" applyNumberFormat="1" applyFont="1" applyFill="1" applyBorder="1" applyAlignment="1">
      <alignment horizontal="right"/>
      <protection/>
    </xf>
    <xf numFmtId="3" fontId="39" fillId="54" borderId="0" xfId="83" applyNumberFormat="1" applyFont="1" applyFill="1" applyBorder="1" applyAlignment="1">
      <alignment vertical="center"/>
      <protection/>
    </xf>
    <xf numFmtId="0" fontId="39" fillId="54" borderId="0" xfId="83" applyFont="1" applyFill="1" applyBorder="1" applyAlignment="1">
      <alignment horizontal="left" vertical="center"/>
      <protection/>
    </xf>
    <xf numFmtId="3" fontId="39" fillId="54" borderId="0" xfId="86" applyNumberFormat="1" applyFont="1" applyFill="1" applyBorder="1" applyAlignment="1">
      <alignment vertical="center"/>
      <protection/>
    </xf>
    <xf numFmtId="0" fontId="41" fillId="54" borderId="0" xfId="83" applyFont="1" applyFill="1" applyBorder="1" applyAlignment="1">
      <alignment horizontal="left" vertical="center"/>
      <protection/>
    </xf>
    <xf numFmtId="3" fontId="39" fillId="54" borderId="0" xfId="86" applyNumberFormat="1" applyFont="1" applyFill="1" applyBorder="1" applyAlignment="1">
      <alignment horizontal="right" vertical="center"/>
      <protection/>
    </xf>
    <xf numFmtId="0" fontId="39" fillId="54" borderId="0" xfId="83" applyFont="1" applyFill="1" applyBorder="1" applyAlignment="1">
      <alignment horizontal="right"/>
      <protection/>
    </xf>
    <xf numFmtId="3" fontId="39" fillId="54" borderId="0" xfId="83" applyNumberFormat="1" applyFont="1" applyFill="1" applyAlignment="1">
      <alignment horizontal="right"/>
      <protection/>
    </xf>
    <xf numFmtId="0" fontId="39" fillId="54" borderId="0" xfId="83" applyFont="1" applyFill="1" applyAlignment="1">
      <alignment horizontal="center" vertical="center" wrapText="1"/>
      <protection/>
    </xf>
    <xf numFmtId="166" fontId="35" fillId="0" borderId="0" xfId="83" applyNumberFormat="1" applyFont="1" applyAlignment="1">
      <alignment vertical="center"/>
      <protection/>
    </xf>
    <xf numFmtId="166" fontId="43" fillId="0" borderId="0" xfId="83" applyNumberFormat="1" applyFont="1" applyAlignment="1">
      <alignment/>
      <protection/>
    </xf>
    <xf numFmtId="166" fontId="50" fillId="0" borderId="0" xfId="83" applyNumberFormat="1" applyFont="1">
      <alignment/>
      <protection/>
    </xf>
    <xf numFmtId="166" fontId="43" fillId="0" borderId="0" xfId="83" applyNumberFormat="1" applyFont="1">
      <alignment/>
      <protection/>
    </xf>
    <xf numFmtId="166" fontId="50" fillId="0" borderId="0" xfId="83" applyNumberFormat="1" applyFont="1">
      <alignment/>
      <protection/>
    </xf>
    <xf numFmtId="166" fontId="2" fillId="0" borderId="0" xfId="83" applyNumberFormat="1" applyFont="1">
      <alignment/>
      <protection/>
    </xf>
    <xf numFmtId="166" fontId="8" fillId="0" borderId="0" xfId="83" applyNumberFormat="1" applyFont="1" applyAlignment="1">
      <alignment horizontal="right"/>
      <protection/>
    </xf>
    <xf numFmtId="166" fontId="8" fillId="0" borderId="0" xfId="83" applyNumberFormat="1" applyFont="1">
      <alignment/>
      <protection/>
    </xf>
    <xf numFmtId="166" fontId="51" fillId="0" borderId="0" xfId="83" applyNumberFormat="1" applyFont="1" applyAlignment="1">
      <alignment horizontal="right"/>
      <protection/>
    </xf>
    <xf numFmtId="166" fontId="53" fillId="0" borderId="18" xfId="83" applyNumberFormat="1" applyFont="1" applyBorder="1" applyAlignment="1">
      <alignment horizontal="right"/>
      <protection/>
    </xf>
    <xf numFmtId="166" fontId="8" fillId="0" borderId="18" xfId="83" applyNumberFormat="1" applyFont="1" applyBorder="1" applyAlignment="1">
      <alignment horizontal="right"/>
      <protection/>
    </xf>
    <xf numFmtId="166" fontId="51" fillId="0" borderId="18" xfId="83" applyNumberFormat="1" applyFont="1" applyBorder="1" applyAlignment="1">
      <alignment horizontal="right"/>
      <protection/>
    </xf>
    <xf numFmtId="166" fontId="53" fillId="0" borderId="0" xfId="83" applyNumberFormat="1" applyFont="1" applyAlignment="1">
      <alignment horizontal="right"/>
      <protection/>
    </xf>
    <xf numFmtId="166" fontId="51" fillId="0" borderId="20" xfId="83" applyNumberFormat="1" applyFont="1" applyBorder="1" applyAlignment="1">
      <alignment horizontal="right"/>
      <protection/>
    </xf>
    <xf numFmtId="166" fontId="8" fillId="0" borderId="21" xfId="83" applyNumberFormat="1" applyFont="1" applyBorder="1">
      <alignment/>
      <protection/>
    </xf>
    <xf numFmtId="166" fontId="51" fillId="0" borderId="22" xfId="83" applyNumberFormat="1" applyFont="1" applyBorder="1">
      <alignment/>
      <protection/>
    </xf>
    <xf numFmtId="166" fontId="8" fillId="0" borderId="0" xfId="83" applyNumberFormat="1" applyFont="1" applyAlignment="1" quotePrefix="1">
      <alignment horizontal="left"/>
      <protection/>
    </xf>
    <xf numFmtId="195" fontId="8" fillId="0" borderId="0" xfId="83" applyNumberFormat="1" applyFont="1">
      <alignment/>
      <protection/>
    </xf>
    <xf numFmtId="195" fontId="8" fillId="54" borderId="23" xfId="83" applyNumberFormat="1" applyFont="1" applyFill="1" applyBorder="1">
      <alignment/>
      <protection/>
    </xf>
    <xf numFmtId="195" fontId="8" fillId="54" borderId="0" xfId="83" applyNumberFormat="1" applyFont="1" applyFill="1" applyBorder="1">
      <alignment/>
      <protection/>
    </xf>
    <xf numFmtId="195" fontId="8" fillId="0" borderId="22" xfId="83" applyNumberFormat="1" applyFont="1" applyBorder="1">
      <alignment/>
      <protection/>
    </xf>
    <xf numFmtId="195" fontId="8" fillId="0" borderId="0" xfId="83" applyNumberFormat="1" applyFont="1" applyBorder="1">
      <alignment/>
      <protection/>
    </xf>
    <xf numFmtId="166" fontId="51" fillId="0" borderId="0" xfId="83" applyNumberFormat="1" applyFont="1">
      <alignment/>
      <protection/>
    </xf>
    <xf numFmtId="166" fontId="8" fillId="0" borderId="18" xfId="83" applyNumberFormat="1" applyFont="1" applyBorder="1">
      <alignment/>
      <protection/>
    </xf>
    <xf numFmtId="166" fontId="8" fillId="54" borderId="18" xfId="83" applyNumberFormat="1" applyFont="1" applyFill="1" applyBorder="1">
      <alignment/>
      <protection/>
    </xf>
    <xf numFmtId="166" fontId="51" fillId="54" borderId="24" xfId="83" applyNumberFormat="1" applyFont="1" applyFill="1" applyBorder="1">
      <alignment/>
      <protection/>
    </xf>
    <xf numFmtId="166" fontId="3" fillId="0" borderId="0" xfId="83" applyNumberFormat="1" applyFont="1">
      <alignment/>
      <protection/>
    </xf>
    <xf numFmtId="0" fontId="54" fillId="54" borderId="0" xfId="83" applyFont="1" applyFill="1">
      <alignment/>
      <protection/>
    </xf>
    <xf numFmtId="0" fontId="35" fillId="0" borderId="0" xfId="83" applyFont="1">
      <alignment/>
      <protection/>
    </xf>
    <xf numFmtId="0" fontId="0" fillId="0" borderId="0" xfId="83">
      <alignment/>
      <protection/>
    </xf>
    <xf numFmtId="0" fontId="56" fillId="0" borderId="0" xfId="83" applyFont="1" applyAlignment="1">
      <alignment horizontal="left"/>
      <protection/>
    </xf>
    <xf numFmtId="10" fontId="0" fillId="0" borderId="25" xfId="83" applyNumberFormat="1" applyFont="1" applyFill="1" applyBorder="1" applyAlignment="1">
      <alignment horizontal="right"/>
      <protection/>
    </xf>
    <xf numFmtId="3" fontId="0" fillId="0" borderId="26" xfId="83" applyNumberFormat="1" applyFont="1" applyFill="1" applyBorder="1" applyAlignment="1">
      <alignment horizontal="right"/>
      <protection/>
    </xf>
    <xf numFmtId="0" fontId="0" fillId="54" borderId="0" xfId="83" applyFont="1" applyFill="1">
      <alignment/>
      <protection/>
    </xf>
    <xf numFmtId="3" fontId="39" fillId="54" borderId="27" xfId="83" applyNumberFormat="1" applyFont="1" applyFill="1" applyBorder="1">
      <alignment/>
      <protection/>
    </xf>
    <xf numFmtId="3" fontId="39" fillId="54" borderId="27" xfId="83" applyNumberFormat="1" applyFont="1" applyFill="1" applyBorder="1" applyAlignment="1">
      <alignment horizontal="right"/>
      <protection/>
    </xf>
    <xf numFmtId="0" fontId="5" fillId="43" borderId="0" xfId="0" applyFont="1" applyFill="1" applyAlignment="1">
      <alignment horizontal="right"/>
    </xf>
    <xf numFmtId="182" fontId="5" fillId="43" borderId="0" xfId="0" applyNumberFormat="1" applyFont="1" applyFill="1" applyAlignment="1">
      <alignment horizontal="right"/>
    </xf>
    <xf numFmtId="0" fontId="5" fillId="43" borderId="18" xfId="0" applyFont="1" applyFill="1" applyBorder="1" applyAlignment="1">
      <alignment horizontal="left"/>
    </xf>
    <xf numFmtId="0" fontId="5" fillId="43" borderId="18" xfId="0" applyFont="1" applyFill="1" applyBorder="1" applyAlignment="1">
      <alignment horizontal="right"/>
    </xf>
    <xf numFmtId="0" fontId="4" fillId="56" borderId="0" xfId="0" applyFont="1" applyFill="1" applyAlignment="1">
      <alignment horizontal="left"/>
    </xf>
    <xf numFmtId="0" fontId="4" fillId="56" borderId="0" xfId="0" applyFont="1" applyFill="1" applyAlignment="1">
      <alignment/>
    </xf>
    <xf numFmtId="182" fontId="5" fillId="43" borderId="18" xfId="0" applyNumberFormat="1" applyFont="1" applyFill="1" applyBorder="1" applyAlignment="1">
      <alignment horizontal="right"/>
    </xf>
    <xf numFmtId="3" fontId="3" fillId="54" borderId="0" xfId="0" applyNumberFormat="1" applyFont="1" applyFill="1" applyAlignment="1">
      <alignment horizontal="right"/>
    </xf>
    <xf numFmtId="182" fontId="6" fillId="54" borderId="0" xfId="0" applyNumberFormat="1" applyFont="1" applyFill="1" applyAlignment="1">
      <alignment horizontal="right"/>
    </xf>
    <xf numFmtId="0" fontId="50" fillId="43" borderId="0" xfId="0" applyFont="1" applyFill="1" applyBorder="1" applyAlignment="1">
      <alignment horizontal="left"/>
    </xf>
    <xf numFmtId="0" fontId="50" fillId="43" borderId="0" xfId="0" applyFont="1" applyFill="1" applyAlignment="1">
      <alignment horizontal="left"/>
    </xf>
    <xf numFmtId="0" fontId="50" fillId="43" borderId="18" xfId="0" applyFont="1" applyFill="1" applyBorder="1" applyAlignment="1">
      <alignment horizontal="left"/>
    </xf>
    <xf numFmtId="182" fontId="50" fillId="43" borderId="0" xfId="0" applyNumberFormat="1" applyFont="1" applyFill="1" applyBorder="1" applyAlignment="1">
      <alignment horizontal="right"/>
    </xf>
    <xf numFmtId="182" fontId="50" fillId="43" borderId="0" xfId="0" applyNumberFormat="1" applyFont="1" applyFill="1" applyAlignment="1">
      <alignment horizontal="right"/>
    </xf>
    <xf numFmtId="182" fontId="50" fillId="43" borderId="18" xfId="0" applyNumberFormat="1" applyFont="1" applyFill="1" applyBorder="1" applyAlignment="1">
      <alignment horizontal="right"/>
    </xf>
    <xf numFmtId="182" fontId="5" fillId="43" borderId="18" xfId="0" applyNumberFormat="1" applyFont="1" applyFill="1" applyBorder="1" applyAlignment="1">
      <alignment horizontal="right"/>
    </xf>
    <xf numFmtId="182" fontId="5" fillId="43" borderId="19" xfId="0" applyNumberFormat="1" applyFont="1" applyFill="1" applyBorder="1" applyAlignment="1">
      <alignment horizontal="right"/>
    </xf>
    <xf numFmtId="0" fontId="4" fillId="0" borderId="18" xfId="0" applyFont="1" applyFill="1" applyBorder="1" applyAlignment="1">
      <alignment/>
    </xf>
    <xf numFmtId="182" fontId="5" fillId="0" borderId="18" xfId="0" applyNumberFormat="1" applyFont="1" applyFill="1" applyBorder="1" applyAlignment="1">
      <alignment/>
    </xf>
    <xf numFmtId="0" fontId="43" fillId="54" borderId="0" xfId="0" applyFont="1" applyFill="1" applyAlignment="1">
      <alignment vertical="center"/>
    </xf>
    <xf numFmtId="182" fontId="4" fillId="54" borderId="0" xfId="0" applyNumberFormat="1" applyFont="1" applyFill="1" applyAlignment="1">
      <alignment horizontal="left"/>
    </xf>
    <xf numFmtId="182" fontId="18" fillId="54" borderId="0" xfId="0" applyNumberFormat="1" applyFont="1" applyFill="1" applyAlignment="1">
      <alignment horizontal="left"/>
    </xf>
    <xf numFmtId="0" fontId="18" fillId="54" borderId="0" xfId="0" applyFont="1" applyFill="1" applyAlignment="1">
      <alignment horizontal="center"/>
    </xf>
    <xf numFmtId="0" fontId="18" fillId="54" borderId="0" xfId="0" applyFont="1" applyFill="1" applyAlignment="1" quotePrefix="1">
      <alignment horizontal="center"/>
    </xf>
    <xf numFmtId="0" fontId="43" fillId="54" borderId="0" xfId="0" applyFont="1" applyFill="1" applyAlignment="1">
      <alignment/>
    </xf>
    <xf numFmtId="190" fontId="43" fillId="54" borderId="0" xfId="0" applyNumberFormat="1" applyFont="1" applyFill="1" applyAlignment="1">
      <alignment horizontal="right"/>
    </xf>
    <xf numFmtId="0" fontId="50" fillId="54" borderId="0" xfId="0" applyFont="1" applyFill="1" applyAlignment="1">
      <alignment/>
    </xf>
    <xf numFmtId="0" fontId="43" fillId="54" borderId="0" xfId="0" applyFont="1" applyFill="1" applyAlignment="1">
      <alignment horizontal="right"/>
    </xf>
    <xf numFmtId="167" fontId="43" fillId="54" borderId="0" xfId="0" applyNumberFormat="1" applyFont="1" applyFill="1" applyAlignment="1">
      <alignment horizontal="right"/>
    </xf>
    <xf numFmtId="0" fontId="43" fillId="56" borderId="0" xfId="0" applyFont="1" applyFill="1" applyAlignment="1">
      <alignment horizontal="left"/>
    </xf>
    <xf numFmtId="190" fontId="43" fillId="56" borderId="0" xfId="0" applyNumberFormat="1" applyFont="1" applyFill="1" applyAlignment="1">
      <alignment horizontal="right"/>
    </xf>
    <xf numFmtId="0" fontId="50" fillId="56" borderId="0" xfId="0" applyFont="1" applyFill="1" applyAlignment="1">
      <alignment horizontal="left"/>
    </xf>
    <xf numFmtId="0" fontId="43" fillId="56" borderId="0" xfId="0" applyFont="1" applyFill="1" applyAlignment="1">
      <alignment horizontal="right"/>
    </xf>
    <xf numFmtId="167" fontId="43" fillId="56" borderId="0" xfId="0" applyNumberFormat="1" applyFont="1" applyFill="1" applyAlignment="1">
      <alignment/>
    </xf>
    <xf numFmtId="167" fontId="43" fillId="56" borderId="0" xfId="0" applyNumberFormat="1" applyFont="1" applyFill="1" applyAlignment="1" quotePrefix="1">
      <alignment horizontal="right"/>
    </xf>
    <xf numFmtId="0" fontId="43" fillId="54" borderId="0" xfId="0" applyFont="1" applyFill="1" applyAlignment="1">
      <alignment horizontal="left"/>
    </xf>
    <xf numFmtId="0" fontId="50" fillId="54" borderId="0" xfId="0" applyFont="1" applyFill="1" applyAlignment="1">
      <alignment horizontal="left"/>
    </xf>
    <xf numFmtId="167" fontId="43" fillId="54" borderId="0" xfId="0" applyNumberFormat="1" applyFont="1" applyFill="1" applyAlignment="1">
      <alignment/>
    </xf>
    <xf numFmtId="190" fontId="43" fillId="56" borderId="0" xfId="0" applyNumberFormat="1" applyFont="1" applyFill="1" applyBorder="1" applyAlignment="1">
      <alignment horizontal="right"/>
    </xf>
    <xf numFmtId="167" fontId="43" fillId="56" borderId="0" xfId="0" applyNumberFormat="1" applyFont="1" applyFill="1" applyAlignment="1">
      <alignment horizontal="right"/>
    </xf>
    <xf numFmtId="190" fontId="43" fillId="54" borderId="0" xfId="0" applyNumberFormat="1" applyFont="1" applyFill="1" applyBorder="1" applyAlignment="1">
      <alignment horizontal="right"/>
    </xf>
    <xf numFmtId="0" fontId="43" fillId="56" borderId="0" xfId="0" applyFont="1" applyFill="1" applyAlignment="1">
      <alignment/>
    </xf>
    <xf numFmtId="167" fontId="43" fillId="54" borderId="0" xfId="0" applyNumberFormat="1" applyFont="1" applyFill="1" applyBorder="1" applyAlignment="1">
      <alignment/>
    </xf>
    <xf numFmtId="167" fontId="43" fillId="54" borderId="0" xfId="0" applyNumberFormat="1" applyFont="1" applyFill="1" applyBorder="1" applyAlignment="1">
      <alignment horizontal="right"/>
    </xf>
    <xf numFmtId="167" fontId="43" fillId="54" borderId="0" xfId="0" applyNumberFormat="1" applyFont="1" applyFill="1" applyAlignment="1" quotePrefix="1">
      <alignment horizontal="right"/>
    </xf>
    <xf numFmtId="0" fontId="50" fillId="43" borderId="0" xfId="0" applyFont="1" applyFill="1" applyAlignment="1">
      <alignment horizontal="right"/>
    </xf>
    <xf numFmtId="186" fontId="50" fillId="43" borderId="0" xfId="0" applyNumberFormat="1" applyFont="1" applyFill="1" applyAlignment="1">
      <alignment horizontal="center"/>
    </xf>
    <xf numFmtId="186" fontId="50" fillId="43" borderId="0" xfId="0" applyNumberFormat="1" applyFont="1" applyFill="1" applyAlignment="1">
      <alignment horizontal="right"/>
    </xf>
    <xf numFmtId="0" fontId="50" fillId="43" borderId="0" xfId="0" applyFont="1" applyFill="1" applyAlignment="1">
      <alignment horizontal="center"/>
    </xf>
    <xf numFmtId="0" fontId="50" fillId="43" borderId="0" xfId="0" applyFont="1" applyFill="1" applyBorder="1" applyAlignment="1">
      <alignment horizontal="right"/>
    </xf>
    <xf numFmtId="0" fontId="50" fillId="43" borderId="18" xfId="0" applyFont="1" applyFill="1" applyBorder="1" applyAlignment="1">
      <alignment horizontal="right"/>
    </xf>
    <xf numFmtId="186" fontId="50" fillId="43" borderId="18" xfId="0" applyNumberFormat="1" applyFont="1" applyFill="1" applyBorder="1" applyAlignment="1">
      <alignment horizontal="center"/>
    </xf>
    <xf numFmtId="182" fontId="50" fillId="54" borderId="0" xfId="0" applyNumberFormat="1" applyFont="1" applyFill="1" applyAlignment="1">
      <alignment horizontal="right"/>
    </xf>
    <xf numFmtId="182" fontId="50" fillId="54" borderId="0" xfId="0" applyNumberFormat="1" applyFont="1" applyFill="1" applyAlignment="1">
      <alignment/>
    </xf>
    <xf numFmtId="182" fontId="50" fillId="0" borderId="0" xfId="0" applyNumberFormat="1" applyFont="1" applyFill="1" applyAlignment="1">
      <alignment/>
    </xf>
    <xf numFmtId="0" fontId="50" fillId="0" borderId="0" xfId="0" applyFont="1" applyFill="1" applyAlignment="1">
      <alignment/>
    </xf>
    <xf numFmtId="182" fontId="43" fillId="54" borderId="0" xfId="0" applyNumberFormat="1" applyFont="1" applyFill="1" applyAlignment="1">
      <alignment horizontal="right"/>
    </xf>
    <xf numFmtId="182" fontId="43" fillId="54" borderId="0" xfId="0" applyNumberFormat="1" applyFont="1" applyFill="1" applyAlignment="1">
      <alignment/>
    </xf>
    <xf numFmtId="0" fontId="50" fillId="0" borderId="0" xfId="0" applyFont="1" applyFill="1" applyBorder="1" applyAlignment="1">
      <alignment/>
    </xf>
    <xf numFmtId="0" fontId="50" fillId="56" borderId="0" xfId="0" applyFont="1" applyFill="1" applyAlignment="1">
      <alignment/>
    </xf>
    <xf numFmtId="167" fontId="43" fillId="56" borderId="0" xfId="0" applyNumberFormat="1" applyFont="1" applyFill="1" applyBorder="1" applyAlignment="1">
      <alignment/>
    </xf>
    <xf numFmtId="167" fontId="43" fillId="56" borderId="0" xfId="0" applyNumberFormat="1" applyFont="1" applyFill="1" applyAlignment="1">
      <alignment/>
    </xf>
    <xf numFmtId="182" fontId="50" fillId="56" borderId="0" xfId="0" applyNumberFormat="1" applyFont="1" applyFill="1" applyAlignment="1">
      <alignment/>
    </xf>
    <xf numFmtId="167" fontId="43" fillId="54" borderId="0" xfId="0" applyNumberFormat="1" applyFont="1" applyFill="1" applyBorder="1" applyAlignment="1">
      <alignment/>
    </xf>
    <xf numFmtId="167" fontId="43" fillId="54" borderId="0" xfId="0" applyNumberFormat="1" applyFont="1" applyFill="1" applyAlignment="1">
      <alignment/>
    </xf>
    <xf numFmtId="0" fontId="43" fillId="0" borderId="0" xfId="0" applyFont="1" applyFill="1" applyBorder="1" applyAlignment="1">
      <alignment/>
    </xf>
    <xf numFmtId="0" fontId="43" fillId="0" borderId="0" xfId="0" applyFont="1" applyFill="1" applyBorder="1" applyAlignment="1">
      <alignment horizontal="left"/>
    </xf>
    <xf numFmtId="167" fontId="43" fillId="56" borderId="0" xfId="0" applyNumberFormat="1" applyFont="1" applyFill="1" applyBorder="1" applyAlignment="1">
      <alignment horizontal="right"/>
    </xf>
    <xf numFmtId="0" fontId="43" fillId="54" borderId="0" xfId="0" applyFont="1" applyFill="1" applyAlignment="1">
      <alignment/>
    </xf>
    <xf numFmtId="0" fontId="50" fillId="54" borderId="0" xfId="0" applyFont="1" applyFill="1" applyAlignment="1">
      <alignment/>
    </xf>
    <xf numFmtId="189" fontId="43" fillId="54" borderId="0" xfId="0" applyNumberFormat="1" applyFont="1" applyFill="1" applyAlignment="1">
      <alignment horizontal="right"/>
    </xf>
    <xf numFmtId="1" fontId="43" fillId="54" borderId="0" xfId="0" applyNumberFormat="1" applyFont="1" applyFill="1" applyAlignment="1">
      <alignment/>
    </xf>
    <xf numFmtId="1" fontId="43" fillId="54" borderId="0" xfId="0" applyNumberFormat="1" applyFont="1" applyFill="1" applyAlignment="1">
      <alignment horizontal="center"/>
    </xf>
    <xf numFmtId="186" fontId="43" fillId="54" borderId="0" xfId="0" applyNumberFormat="1" applyFont="1" applyFill="1" applyBorder="1" applyAlignment="1">
      <alignment horizontal="right"/>
    </xf>
    <xf numFmtId="189" fontId="43" fillId="54" borderId="0" xfId="0" applyNumberFormat="1" applyFont="1" applyFill="1" applyAlignment="1">
      <alignment/>
    </xf>
    <xf numFmtId="186" fontId="43" fillId="54" borderId="0" xfId="0" applyNumberFormat="1" applyFont="1" applyFill="1" applyBorder="1" applyAlignment="1">
      <alignment/>
    </xf>
    <xf numFmtId="0" fontId="43" fillId="54" borderId="18" xfId="0" applyFont="1" applyFill="1" applyBorder="1" applyAlignment="1">
      <alignment/>
    </xf>
    <xf numFmtId="0" fontId="50" fillId="54" borderId="18" xfId="0" applyFont="1" applyFill="1" applyBorder="1" applyAlignment="1">
      <alignment/>
    </xf>
    <xf numFmtId="3" fontId="50" fillId="54" borderId="0" xfId="0" applyNumberFormat="1" applyFont="1" applyFill="1" applyAlignment="1">
      <alignment horizontal="right"/>
    </xf>
    <xf numFmtId="3" fontId="50" fillId="54" borderId="0" xfId="0" applyNumberFormat="1" applyFont="1" applyFill="1" applyAlignment="1">
      <alignment/>
    </xf>
    <xf numFmtId="0" fontId="9" fillId="43" borderId="0" xfId="0" applyFont="1" applyFill="1" applyBorder="1" applyAlignment="1">
      <alignment horizontal="left" vertical="justify"/>
    </xf>
    <xf numFmtId="0" fontId="2" fillId="43" borderId="0" xfId="0" applyFont="1" applyFill="1" applyBorder="1" applyAlignment="1">
      <alignment/>
    </xf>
    <xf numFmtId="0" fontId="3" fillId="43" borderId="0" xfId="0" applyFont="1" applyFill="1" applyBorder="1" applyAlignment="1">
      <alignment horizontal="right"/>
    </xf>
    <xf numFmtId="0" fontId="10" fillId="43" borderId="0" xfId="0" applyFont="1" applyFill="1" applyBorder="1" applyAlignment="1">
      <alignment horizontal="right"/>
    </xf>
    <xf numFmtId="0" fontId="10" fillId="43" borderId="0" xfId="0" applyFont="1" applyFill="1" applyBorder="1" applyAlignment="1">
      <alignment/>
    </xf>
    <xf numFmtId="0" fontId="10" fillId="43" borderId="0" xfId="0" applyFont="1" applyFill="1" applyAlignment="1">
      <alignment/>
    </xf>
    <xf numFmtId="0" fontId="4" fillId="43" borderId="0" xfId="0" applyFont="1" applyFill="1" applyAlignment="1">
      <alignment vertical="center"/>
    </xf>
    <xf numFmtId="0" fontId="5" fillId="43" borderId="0" xfId="0" applyFont="1" applyFill="1" applyAlignment="1">
      <alignment vertical="center"/>
    </xf>
    <xf numFmtId="0" fontId="4" fillId="43" borderId="0" xfId="0" applyFont="1" applyFill="1" applyAlignment="1">
      <alignment horizontal="right" vertical="center"/>
    </xf>
    <xf numFmtId="0" fontId="41" fillId="43" borderId="0" xfId="0" applyFont="1" applyFill="1" applyAlignment="1">
      <alignment horizontal="right" vertical="center"/>
    </xf>
    <xf numFmtId="0" fontId="4" fillId="43" borderId="0" xfId="0" applyFont="1" applyFill="1" applyAlignment="1">
      <alignment horizontal="right"/>
    </xf>
    <xf numFmtId="0" fontId="41" fillId="43" borderId="0" xfId="0" applyFont="1" applyFill="1" applyBorder="1" applyAlignment="1">
      <alignment vertical="center"/>
    </xf>
    <xf numFmtId="0" fontId="39" fillId="43" borderId="0" xfId="0" applyFont="1" applyFill="1" applyAlignment="1">
      <alignment vertical="center"/>
    </xf>
    <xf numFmtId="0" fontId="41" fillId="43" borderId="0" xfId="0" applyFont="1" applyFill="1" applyAlignment="1">
      <alignment vertical="center"/>
    </xf>
    <xf numFmtId="0" fontId="4" fillId="43" borderId="18" xfId="0" applyFont="1" applyFill="1" applyBorder="1" applyAlignment="1">
      <alignment vertical="center"/>
    </xf>
    <xf numFmtId="0" fontId="10" fillId="43" borderId="18" xfId="0" applyFont="1" applyFill="1" applyBorder="1" applyAlignment="1">
      <alignment vertical="center"/>
    </xf>
    <xf numFmtId="0" fontId="5" fillId="43" borderId="18" xfId="0" applyFont="1" applyFill="1" applyBorder="1" applyAlignment="1">
      <alignment vertical="center"/>
    </xf>
    <xf numFmtId="0" fontId="41" fillId="43" borderId="18" xfId="0" applyFont="1" applyFill="1" applyBorder="1" applyAlignment="1">
      <alignment horizontal="right" vertical="center"/>
    </xf>
    <xf numFmtId="0" fontId="4" fillId="43" borderId="18" xfId="0" applyFont="1" applyFill="1" applyBorder="1" applyAlignment="1">
      <alignment horizontal="right" vertical="center"/>
    </xf>
    <xf numFmtId="0" fontId="5" fillId="43" borderId="18" xfId="0" applyFont="1" applyFill="1" applyBorder="1" applyAlignment="1">
      <alignment horizontal="right" vertical="center"/>
    </xf>
    <xf numFmtId="0" fontId="5" fillId="43" borderId="18" xfId="0" applyFont="1" applyFill="1" applyBorder="1" applyAlignment="1">
      <alignment vertical="center"/>
    </xf>
    <xf numFmtId="0" fontId="5" fillId="43" borderId="28" xfId="0" applyFont="1" applyFill="1" applyBorder="1" applyAlignment="1">
      <alignment vertical="center"/>
    </xf>
    <xf numFmtId="0" fontId="50" fillId="39" borderId="0" xfId="0" applyFont="1" applyFill="1" applyAlignment="1">
      <alignment vertical="center"/>
    </xf>
    <xf numFmtId="0" fontId="43" fillId="39" borderId="0" xfId="0" applyFont="1" applyFill="1" applyAlignment="1">
      <alignment vertical="center"/>
    </xf>
    <xf numFmtId="0" fontId="43" fillId="39" borderId="0" xfId="0" applyFont="1" applyFill="1" applyAlignment="1">
      <alignment horizontal="right" vertical="center"/>
    </xf>
    <xf numFmtId="0" fontId="43" fillId="39" borderId="0" xfId="0" applyFont="1" applyFill="1" applyAlignment="1">
      <alignment/>
    </xf>
    <xf numFmtId="0" fontId="50" fillId="39" borderId="0" xfId="0" applyFont="1" applyFill="1" applyAlignment="1">
      <alignment/>
    </xf>
    <xf numFmtId="3" fontId="50" fillId="39" borderId="0" xfId="0" applyNumberFormat="1" applyFont="1" applyFill="1" applyAlignment="1">
      <alignment horizontal="right" vertical="center"/>
    </xf>
    <xf numFmtId="0" fontId="50" fillId="39" borderId="0" xfId="0" applyFont="1" applyFill="1" applyAlignment="1">
      <alignment horizontal="right" vertical="center"/>
    </xf>
    <xf numFmtId="0" fontId="43" fillId="56" borderId="0" xfId="0" applyFont="1" applyFill="1" applyAlignment="1">
      <alignment/>
    </xf>
    <xf numFmtId="0" fontId="50" fillId="56" borderId="0" xfId="0" applyFont="1" applyFill="1" applyAlignment="1">
      <alignment/>
    </xf>
    <xf numFmtId="3" fontId="50" fillId="56" borderId="0" xfId="0" applyNumberFormat="1" applyFont="1" applyFill="1" applyAlignment="1">
      <alignment horizontal="right"/>
    </xf>
    <xf numFmtId="189" fontId="43" fillId="56" borderId="0" xfId="0" applyNumberFormat="1" applyFont="1" applyFill="1" applyAlignment="1">
      <alignment horizontal="right"/>
    </xf>
    <xf numFmtId="1" fontId="43" fillId="56" borderId="0" xfId="0" applyNumberFormat="1" applyFont="1" applyFill="1" applyAlignment="1">
      <alignment/>
    </xf>
    <xf numFmtId="1" fontId="43" fillId="56" borderId="0" xfId="0" applyNumberFormat="1" applyFont="1" applyFill="1" applyAlignment="1">
      <alignment horizontal="right"/>
    </xf>
    <xf numFmtId="186" fontId="43" fillId="56" borderId="0" xfId="0" applyNumberFormat="1" applyFont="1" applyFill="1" applyAlignment="1">
      <alignment horizontal="right"/>
    </xf>
    <xf numFmtId="186" fontId="43" fillId="56" borderId="0" xfId="0" applyNumberFormat="1" applyFont="1" applyFill="1" applyBorder="1" applyAlignment="1">
      <alignment horizontal="right"/>
    </xf>
    <xf numFmtId="3" fontId="50" fillId="56" borderId="0" xfId="0" applyNumberFormat="1" applyFont="1" applyFill="1" applyAlignment="1">
      <alignment/>
    </xf>
    <xf numFmtId="186" fontId="43" fillId="56" borderId="0" xfId="0" applyNumberFormat="1" applyFont="1" applyFill="1" applyBorder="1" applyAlignment="1">
      <alignment/>
    </xf>
    <xf numFmtId="0" fontId="43" fillId="56" borderId="0" xfId="0" applyFont="1" applyFill="1" applyBorder="1" applyAlignment="1">
      <alignment/>
    </xf>
    <xf numFmtId="0" fontId="50" fillId="55" borderId="0" xfId="0" applyFont="1" applyFill="1" applyAlignment="1">
      <alignment/>
    </xf>
    <xf numFmtId="3" fontId="50" fillId="55" borderId="0" xfId="0" applyNumberFormat="1" applyFont="1" applyFill="1" applyAlignment="1">
      <alignment horizontal="right"/>
    </xf>
    <xf numFmtId="189" fontId="43" fillId="55" borderId="0" xfId="0" applyNumberFormat="1" applyFont="1" applyFill="1" applyAlignment="1">
      <alignment horizontal="right"/>
    </xf>
    <xf numFmtId="0" fontId="43" fillId="55" borderId="0" xfId="0" applyFont="1" applyFill="1" applyAlignment="1">
      <alignment/>
    </xf>
    <xf numFmtId="186" fontId="43" fillId="55" borderId="0" xfId="0" applyNumberFormat="1" applyFont="1" applyFill="1" applyBorder="1" applyAlignment="1">
      <alignment horizontal="right"/>
    </xf>
    <xf numFmtId="186" fontId="43" fillId="55" borderId="0" xfId="0" applyNumberFormat="1" applyFont="1" applyFill="1" applyBorder="1" applyAlignment="1">
      <alignment/>
    </xf>
    <xf numFmtId="0" fontId="43" fillId="55" borderId="0" xfId="0" applyFont="1" applyFill="1" applyBorder="1" applyAlignment="1">
      <alignment/>
    </xf>
    <xf numFmtId="0" fontId="43" fillId="55" borderId="0" xfId="0" applyFont="1" applyFill="1" applyBorder="1" applyAlignment="1">
      <alignment horizontal="right"/>
    </xf>
    <xf numFmtId="0" fontId="50" fillId="55" borderId="18" xfId="0" applyFont="1" applyFill="1" applyBorder="1" applyAlignment="1">
      <alignment/>
    </xf>
    <xf numFmtId="0" fontId="43" fillId="55" borderId="18" xfId="0" applyFont="1" applyFill="1" applyBorder="1" applyAlignment="1">
      <alignment horizontal="right"/>
    </xf>
    <xf numFmtId="0" fontId="43" fillId="55" borderId="18" xfId="0" applyFont="1" applyFill="1" applyBorder="1" applyAlignment="1">
      <alignment/>
    </xf>
    <xf numFmtId="0" fontId="43" fillId="56" borderId="0" xfId="0" applyFont="1" applyFill="1" applyBorder="1" applyAlignment="1">
      <alignment horizontal="right"/>
    </xf>
    <xf numFmtId="0" fontId="4" fillId="43" borderId="0" xfId="0" applyFont="1" applyFill="1" applyAlignment="1">
      <alignment/>
    </xf>
    <xf numFmtId="0" fontId="4" fillId="43" borderId="18" xfId="0" applyFont="1" applyFill="1" applyBorder="1" applyAlignment="1">
      <alignment/>
    </xf>
    <xf numFmtId="0" fontId="50" fillId="43" borderId="0" xfId="0" applyFont="1" applyFill="1" applyBorder="1" applyAlignment="1">
      <alignment/>
    </xf>
    <xf numFmtId="0" fontId="43" fillId="43" borderId="0" xfId="0" applyFont="1" applyFill="1" applyBorder="1" applyAlignment="1">
      <alignment/>
    </xf>
    <xf numFmtId="0" fontId="50" fillId="43" borderId="0" xfId="0" applyFont="1" applyFill="1" applyAlignment="1">
      <alignment horizontal="right"/>
    </xf>
    <xf numFmtId="0" fontId="43" fillId="43" borderId="18" xfId="0" applyFont="1" applyFill="1" applyBorder="1" applyAlignment="1">
      <alignment/>
    </xf>
    <xf numFmtId="0" fontId="50" fillId="43" borderId="18" xfId="0" applyFont="1" applyFill="1" applyBorder="1" applyAlignment="1">
      <alignment/>
    </xf>
    <xf numFmtId="0" fontId="50" fillId="43" borderId="28" xfId="0" applyFont="1" applyFill="1" applyBorder="1" applyAlignment="1">
      <alignment horizontal="right"/>
    </xf>
    <xf numFmtId="0" fontId="50" fillId="43" borderId="18" xfId="0" applyFont="1" applyFill="1" applyBorder="1" applyAlignment="1">
      <alignment horizontal="right"/>
    </xf>
    <xf numFmtId="0" fontId="43" fillId="55" borderId="0" xfId="0" applyFont="1" applyFill="1" applyAlignment="1">
      <alignment/>
    </xf>
    <xf numFmtId="0" fontId="50" fillId="55" borderId="19" xfId="0" applyFont="1" applyFill="1" applyBorder="1" applyAlignment="1">
      <alignment horizontal="left"/>
    </xf>
    <xf numFmtId="0" fontId="50" fillId="55" borderId="0" xfId="0" applyFont="1" applyFill="1" applyBorder="1" applyAlignment="1">
      <alignment/>
    </xf>
    <xf numFmtId="0" fontId="43" fillId="55" borderId="0" xfId="0" applyFont="1" applyFill="1" applyBorder="1" applyAlignment="1">
      <alignment/>
    </xf>
    <xf numFmtId="0" fontId="43" fillId="55" borderId="0" xfId="0" applyFont="1" applyFill="1" applyAlignment="1">
      <alignment horizontal="right"/>
    </xf>
    <xf numFmtId="0" fontId="50" fillId="39" borderId="0" xfId="0" applyFont="1" applyFill="1" applyBorder="1" applyAlignment="1">
      <alignment horizontal="left"/>
    </xf>
    <xf numFmtId="0" fontId="50" fillId="39" borderId="0" xfId="0" applyFont="1" applyFill="1" applyAlignment="1">
      <alignment horizontal="left"/>
    </xf>
    <xf numFmtId="0" fontId="50" fillId="39" borderId="0" xfId="0" applyFont="1" applyFill="1" applyAlignment="1">
      <alignment/>
    </xf>
    <xf numFmtId="0" fontId="43" fillId="39" borderId="0" xfId="0" applyFont="1" applyFill="1" applyAlignment="1">
      <alignment/>
    </xf>
    <xf numFmtId="186" fontId="50" fillId="39" borderId="0" xfId="0" applyNumberFormat="1" applyFont="1" applyFill="1" applyBorder="1" applyAlignment="1">
      <alignment/>
    </xf>
    <xf numFmtId="186" fontId="50" fillId="39" borderId="0" xfId="0" applyNumberFormat="1" applyFont="1" applyFill="1" applyBorder="1" applyAlignment="1">
      <alignment horizontal="right"/>
    </xf>
    <xf numFmtId="0" fontId="50" fillId="55" borderId="0" xfId="0" applyFont="1" applyFill="1" applyAlignment="1">
      <alignment horizontal="left"/>
    </xf>
    <xf numFmtId="187" fontId="43" fillId="55" borderId="0" xfId="0" applyNumberFormat="1" applyFont="1" applyFill="1" applyAlignment="1">
      <alignment/>
    </xf>
    <xf numFmtId="188" fontId="50" fillId="55" borderId="0" xfId="0" applyNumberFormat="1" applyFont="1" applyFill="1" applyBorder="1" applyAlignment="1">
      <alignment horizontal="right"/>
    </xf>
    <xf numFmtId="0" fontId="43" fillId="39" borderId="0" xfId="0" applyFont="1" applyFill="1" applyAlignment="1">
      <alignment horizontal="left"/>
    </xf>
    <xf numFmtId="166" fontId="43" fillId="39" borderId="0" xfId="0" applyNumberFormat="1" applyFont="1" applyFill="1" applyBorder="1" applyAlignment="1">
      <alignment/>
    </xf>
    <xf numFmtId="0" fontId="43" fillId="39" borderId="0" xfId="0" applyFont="1" applyFill="1" applyBorder="1" applyAlignment="1">
      <alignment horizontal="right"/>
    </xf>
    <xf numFmtId="0" fontId="50" fillId="55" borderId="0" xfId="0" applyFont="1" applyFill="1" applyAlignment="1">
      <alignment/>
    </xf>
    <xf numFmtId="3" fontId="43" fillId="55" borderId="0" xfId="0" applyNumberFormat="1" applyFont="1" applyFill="1" applyAlignment="1">
      <alignment/>
    </xf>
    <xf numFmtId="3" fontId="50" fillId="55" borderId="0" xfId="0" applyNumberFormat="1" applyFont="1" applyFill="1" applyBorder="1" applyAlignment="1">
      <alignment horizontal="right"/>
    </xf>
    <xf numFmtId="3" fontId="43" fillId="55" borderId="0" xfId="0" applyNumberFormat="1" applyFont="1" applyFill="1" applyBorder="1" applyAlignment="1">
      <alignment horizontal="right"/>
    </xf>
    <xf numFmtId="3" fontId="50" fillId="55" borderId="0" xfId="0" applyNumberFormat="1" applyFont="1" applyFill="1" applyBorder="1" applyAlignment="1">
      <alignment horizontal="right"/>
    </xf>
    <xf numFmtId="188" fontId="50" fillId="55" borderId="0" xfId="0" applyNumberFormat="1" applyFont="1" applyFill="1" applyBorder="1" applyAlignment="1">
      <alignment horizontal="right"/>
    </xf>
    <xf numFmtId="166" fontId="53" fillId="43" borderId="0" xfId="83" applyNumberFormat="1" applyFont="1" applyFill="1" applyAlignment="1">
      <alignment horizontal="right"/>
      <protection/>
    </xf>
    <xf numFmtId="166" fontId="51" fillId="43" borderId="0" xfId="83" applyNumberFormat="1" applyFont="1" applyFill="1" applyAlignment="1">
      <alignment horizontal="right"/>
      <protection/>
    </xf>
    <xf numFmtId="166" fontId="8" fillId="43" borderId="18" xfId="83" applyNumberFormat="1" applyFont="1" applyFill="1" applyBorder="1" applyAlignment="1">
      <alignment horizontal="right"/>
      <protection/>
    </xf>
    <xf numFmtId="49" fontId="51" fillId="43" borderId="18" xfId="83" applyNumberFormat="1" applyFont="1" applyFill="1" applyBorder="1" applyAlignment="1">
      <alignment horizontal="right"/>
      <protection/>
    </xf>
    <xf numFmtId="49" fontId="51" fillId="43" borderId="18" xfId="83" applyNumberFormat="1" applyFont="1" applyFill="1" applyBorder="1" applyAlignment="1" quotePrefix="1">
      <alignment horizontal="right"/>
      <protection/>
    </xf>
    <xf numFmtId="166" fontId="51" fillId="0" borderId="22" xfId="83" applyNumberFormat="1" applyFont="1" applyBorder="1" applyAlignment="1">
      <alignment horizontal="center"/>
      <protection/>
    </xf>
    <xf numFmtId="1" fontId="51" fillId="0" borderId="24" xfId="83" applyNumberFormat="1" applyFont="1" applyBorder="1" applyAlignment="1">
      <alignment horizontal="center"/>
      <protection/>
    </xf>
    <xf numFmtId="166" fontId="2" fillId="0" borderId="21" xfId="83" applyNumberFormat="1" applyFont="1" applyBorder="1">
      <alignment/>
      <protection/>
    </xf>
    <xf numFmtId="166" fontId="3" fillId="0" borderId="20" xfId="83" applyNumberFormat="1" applyFont="1" applyBorder="1">
      <alignment/>
      <protection/>
    </xf>
    <xf numFmtId="166" fontId="2" fillId="0" borderId="23" xfId="83" applyNumberFormat="1" applyFont="1" applyBorder="1">
      <alignment/>
      <protection/>
    </xf>
    <xf numFmtId="166" fontId="3" fillId="0" borderId="22" xfId="83" applyNumberFormat="1" applyFont="1" applyBorder="1">
      <alignment/>
      <protection/>
    </xf>
    <xf numFmtId="166" fontId="2" fillId="0" borderId="29" xfId="83" applyNumberFormat="1" applyFont="1" applyBorder="1">
      <alignment/>
      <protection/>
    </xf>
    <xf numFmtId="166" fontId="3" fillId="0" borderId="24" xfId="83" applyNumberFormat="1" applyFont="1" applyBorder="1">
      <alignment/>
      <protection/>
    </xf>
    <xf numFmtId="166" fontId="50" fillId="0" borderId="23" xfId="83" applyNumberFormat="1" applyFont="1" applyBorder="1" applyAlignment="1">
      <alignment horizontal="center"/>
      <protection/>
    </xf>
    <xf numFmtId="166" fontId="50" fillId="0" borderId="22" xfId="83" applyNumberFormat="1" applyFont="1" applyBorder="1" applyAlignment="1">
      <alignment horizontal="center"/>
      <protection/>
    </xf>
    <xf numFmtId="1" fontId="50" fillId="0" borderId="29" xfId="83" applyNumberFormat="1" applyFont="1" applyBorder="1" applyAlignment="1">
      <alignment horizontal="center"/>
      <protection/>
    </xf>
    <xf numFmtId="1" fontId="50" fillId="0" borderId="24" xfId="83" applyNumberFormat="1" applyFont="1" applyBorder="1" applyAlignment="1">
      <alignment horizontal="center"/>
      <protection/>
    </xf>
    <xf numFmtId="195" fontId="8" fillId="56" borderId="0" xfId="83" applyNumberFormat="1" applyFont="1" applyFill="1" applyBorder="1">
      <alignment/>
      <protection/>
    </xf>
    <xf numFmtId="195" fontId="8" fillId="56" borderId="0" xfId="83" applyNumberFormat="1" applyFont="1" applyFill="1">
      <alignment/>
      <protection/>
    </xf>
    <xf numFmtId="195" fontId="8" fillId="56" borderId="23" xfId="83" applyNumberFormat="1" applyFont="1" applyFill="1" applyBorder="1">
      <alignment/>
      <protection/>
    </xf>
    <xf numFmtId="195" fontId="8" fillId="56" borderId="22" xfId="83" applyNumberFormat="1" applyFont="1" applyFill="1" applyBorder="1">
      <alignment/>
      <protection/>
    </xf>
    <xf numFmtId="166" fontId="53" fillId="57" borderId="0" xfId="83" applyNumberFormat="1" applyFont="1" applyFill="1" applyBorder="1" applyAlignment="1" quotePrefix="1">
      <alignment horizontal="left"/>
      <protection/>
    </xf>
    <xf numFmtId="166" fontId="42" fillId="57" borderId="0" xfId="83" applyNumberFormat="1" applyFont="1" applyFill="1" applyBorder="1">
      <alignment/>
      <protection/>
    </xf>
    <xf numFmtId="166" fontId="53" fillId="57" borderId="0" xfId="83" applyNumberFormat="1" applyFont="1" applyFill="1" applyBorder="1">
      <alignment/>
      <protection/>
    </xf>
    <xf numFmtId="195" fontId="53" fillId="57" borderId="0" xfId="83" applyNumberFormat="1" applyFont="1" applyFill="1" applyBorder="1">
      <alignment/>
      <protection/>
    </xf>
    <xf numFmtId="195" fontId="53" fillId="57" borderId="0" xfId="83" applyNumberFormat="1" applyFont="1" applyFill="1" applyAlignment="1">
      <alignment horizontal="right"/>
      <protection/>
    </xf>
    <xf numFmtId="195" fontId="53" fillId="57" borderId="0" xfId="83" applyNumberFormat="1" applyFont="1" applyFill="1">
      <alignment/>
      <protection/>
    </xf>
    <xf numFmtId="195" fontId="53" fillId="57" borderId="23" xfId="83" applyNumberFormat="1" applyFont="1" applyFill="1" applyBorder="1">
      <alignment/>
      <protection/>
    </xf>
    <xf numFmtId="195" fontId="53" fillId="57" borderId="22" xfId="83" applyNumberFormat="1" applyFont="1" applyFill="1" applyBorder="1">
      <alignment/>
      <protection/>
    </xf>
    <xf numFmtId="166" fontId="8" fillId="56" borderId="0" xfId="83" applyNumberFormat="1" applyFont="1" applyFill="1">
      <alignment/>
      <protection/>
    </xf>
    <xf numFmtId="166" fontId="43" fillId="56" borderId="0" xfId="83" applyNumberFormat="1" applyFont="1" applyFill="1">
      <alignment/>
      <protection/>
    </xf>
    <xf numFmtId="166" fontId="51" fillId="58" borderId="0" xfId="83" applyNumberFormat="1" applyFont="1" applyFill="1">
      <alignment/>
      <protection/>
    </xf>
    <xf numFmtId="166" fontId="50" fillId="58" borderId="0" xfId="83" applyNumberFormat="1" applyFont="1" applyFill="1">
      <alignment/>
      <protection/>
    </xf>
    <xf numFmtId="195" fontId="51" fillId="58" borderId="0" xfId="83" applyNumberFormat="1" applyFont="1" applyFill="1">
      <alignment/>
      <protection/>
    </xf>
    <xf numFmtId="195" fontId="51" fillId="58" borderId="23" xfId="83" applyNumberFormat="1" applyFont="1" applyFill="1" applyBorder="1">
      <alignment/>
      <protection/>
    </xf>
    <xf numFmtId="195" fontId="51" fillId="58" borderId="0" xfId="83" applyNumberFormat="1" applyFont="1" applyFill="1" applyBorder="1">
      <alignment/>
      <protection/>
    </xf>
    <xf numFmtId="166" fontId="50" fillId="58" borderId="23" xfId="83" applyNumberFormat="1" applyFont="1" applyFill="1" applyBorder="1">
      <alignment/>
      <protection/>
    </xf>
    <xf numFmtId="166" fontId="50" fillId="58" borderId="22" xfId="83" applyNumberFormat="1" applyFont="1" applyFill="1" applyBorder="1">
      <alignment/>
      <protection/>
    </xf>
    <xf numFmtId="172" fontId="8" fillId="2" borderId="0" xfId="83" applyNumberFormat="1" applyFont="1" applyFill="1">
      <alignment/>
      <protection/>
    </xf>
    <xf numFmtId="166" fontId="43" fillId="2" borderId="0" xfId="83" applyNumberFormat="1" applyFont="1" applyFill="1">
      <alignment/>
      <protection/>
    </xf>
    <xf numFmtId="195" fontId="8" fillId="2" borderId="0" xfId="83" applyNumberFormat="1" applyFont="1" applyFill="1">
      <alignment/>
      <protection/>
    </xf>
    <xf numFmtId="195" fontId="8" fillId="2" borderId="0" xfId="83" applyNumberFormat="1" applyFont="1" applyFill="1" applyAlignment="1">
      <alignment horizontal="right"/>
      <protection/>
    </xf>
    <xf numFmtId="195" fontId="8" fillId="2" borderId="23" xfId="83" applyNumberFormat="1" applyFont="1" applyFill="1" applyBorder="1">
      <alignment/>
      <protection/>
    </xf>
    <xf numFmtId="195" fontId="8" fillId="2" borderId="0" xfId="83" applyNumberFormat="1" applyFont="1" applyFill="1" applyBorder="1">
      <alignment/>
      <protection/>
    </xf>
    <xf numFmtId="195" fontId="8" fillId="2" borderId="22" xfId="83" applyNumberFormat="1" applyFont="1" applyFill="1" applyBorder="1">
      <alignment/>
      <protection/>
    </xf>
    <xf numFmtId="172" fontId="8" fillId="14" borderId="0" xfId="83" applyNumberFormat="1" applyFont="1" applyFill="1" applyAlignment="1">
      <alignment/>
      <protection/>
    </xf>
    <xf numFmtId="166" fontId="43" fillId="14" borderId="0" xfId="83" applyNumberFormat="1" applyFont="1" applyFill="1">
      <alignment/>
      <protection/>
    </xf>
    <xf numFmtId="195" fontId="8" fillId="14" borderId="0" xfId="83" applyNumberFormat="1" applyFont="1" applyFill="1">
      <alignment/>
      <protection/>
    </xf>
    <xf numFmtId="195" fontId="8" fillId="14" borderId="23" xfId="83" applyNumberFormat="1" applyFont="1" applyFill="1" applyBorder="1">
      <alignment/>
      <protection/>
    </xf>
    <xf numFmtId="195" fontId="8" fillId="14" borderId="0" xfId="83" applyNumberFormat="1" applyFont="1" applyFill="1" applyBorder="1">
      <alignment/>
      <protection/>
    </xf>
    <xf numFmtId="195" fontId="8" fillId="14" borderId="22" xfId="83" applyNumberFormat="1" applyFont="1" applyFill="1" applyBorder="1">
      <alignment/>
      <protection/>
    </xf>
    <xf numFmtId="172" fontId="8" fillId="14" borderId="0" xfId="83" applyNumberFormat="1" applyFont="1" applyFill="1">
      <alignment/>
      <protection/>
    </xf>
    <xf numFmtId="195" fontId="8" fillId="14" borderId="0" xfId="83" applyNumberFormat="1" applyFont="1" applyFill="1" applyAlignment="1">
      <alignment horizontal="right"/>
      <protection/>
    </xf>
    <xf numFmtId="0" fontId="5" fillId="14" borderId="0" xfId="0" applyFont="1" applyFill="1" applyAlignment="1">
      <alignment horizontal="right"/>
    </xf>
    <xf numFmtId="0" fontId="5" fillId="14" borderId="18" xfId="0" applyFont="1" applyFill="1" applyBorder="1" applyAlignment="1">
      <alignment horizontal="right"/>
    </xf>
    <xf numFmtId="0" fontId="5" fillId="43" borderId="0" xfId="0" applyFont="1" applyFill="1" applyAlignment="1">
      <alignment/>
    </xf>
    <xf numFmtId="179" fontId="43" fillId="54" borderId="0" xfId="0" applyNumberFormat="1" applyFont="1" applyFill="1" applyAlignment="1">
      <alignment/>
    </xf>
    <xf numFmtId="179" fontId="43" fillId="54" borderId="0" xfId="0" applyNumberFormat="1" applyFont="1" applyFill="1" applyAlignment="1">
      <alignment horizontal="right"/>
    </xf>
    <xf numFmtId="179" fontId="50" fillId="54" borderId="0" xfId="0" applyNumberFormat="1" applyFont="1" applyFill="1" applyAlignment="1">
      <alignment/>
    </xf>
    <xf numFmtId="0" fontId="18" fillId="54" borderId="0" xfId="0" applyFont="1" applyFill="1" applyAlignment="1">
      <alignment/>
    </xf>
    <xf numFmtId="0" fontId="4" fillId="54" borderId="0" xfId="0" applyFont="1" applyFill="1" applyBorder="1" applyAlignment="1">
      <alignment vertical="top" wrapText="1"/>
    </xf>
    <xf numFmtId="0" fontId="4" fillId="55" borderId="0" xfId="0" applyFont="1" applyFill="1" applyAlignment="1">
      <alignment horizontal="center" vertical="top"/>
    </xf>
    <xf numFmtId="0" fontId="3" fillId="43" borderId="0" xfId="0" applyFont="1" applyFill="1" applyBorder="1" applyAlignment="1">
      <alignment/>
    </xf>
    <xf numFmtId="176" fontId="2" fillId="43" borderId="0" xfId="0" applyNumberFormat="1" applyFont="1" applyFill="1" applyBorder="1" applyAlignment="1">
      <alignment horizontal="right"/>
    </xf>
    <xf numFmtId="0" fontId="2" fillId="43" borderId="0" xfId="0" applyFont="1" applyFill="1" applyBorder="1" applyAlignment="1">
      <alignment/>
    </xf>
    <xf numFmtId="0" fontId="2" fillId="43" borderId="0" xfId="0" applyFont="1" applyFill="1" applyBorder="1" applyAlignment="1">
      <alignment horizontal="right"/>
    </xf>
    <xf numFmtId="0" fontId="3" fillId="43" borderId="18" xfId="0" applyFont="1" applyFill="1" applyBorder="1" applyAlignment="1">
      <alignment/>
    </xf>
    <xf numFmtId="176" fontId="2" fillId="43" borderId="18" xfId="0" applyNumberFormat="1" applyFont="1" applyFill="1" applyBorder="1" applyAlignment="1">
      <alignment horizontal="right"/>
    </xf>
    <xf numFmtId="0" fontId="2" fillId="39" borderId="0" xfId="0" applyFont="1" applyFill="1" applyBorder="1" applyAlignment="1">
      <alignment/>
    </xf>
    <xf numFmtId="176" fontId="2" fillId="39" borderId="0" xfId="0" applyNumberFormat="1" applyFont="1" applyFill="1" applyBorder="1" applyAlignment="1">
      <alignment/>
    </xf>
    <xf numFmtId="0" fontId="12" fillId="56" borderId="0" xfId="0" applyFont="1" applyFill="1" applyBorder="1" applyAlignment="1">
      <alignment/>
    </xf>
    <xf numFmtId="3" fontId="12" fillId="56" borderId="0" xfId="0" applyNumberFormat="1" applyFont="1" applyFill="1" applyBorder="1" applyAlignment="1">
      <alignment/>
    </xf>
    <xf numFmtId="0" fontId="3" fillId="57" borderId="0" xfId="0" applyFont="1" applyFill="1" applyBorder="1" applyAlignment="1">
      <alignment/>
    </xf>
    <xf numFmtId="176" fontId="3" fillId="57" borderId="0" xfId="0" applyNumberFormat="1" applyFont="1" applyFill="1" applyBorder="1" applyAlignment="1">
      <alignment/>
    </xf>
    <xf numFmtId="0" fontId="4" fillId="43" borderId="0" xfId="0" applyFont="1" applyFill="1" applyAlignment="1">
      <alignment/>
    </xf>
    <xf numFmtId="0" fontId="13" fillId="43" borderId="0" xfId="0" applyFont="1" applyFill="1" applyAlignment="1">
      <alignment horizontal="right"/>
    </xf>
    <xf numFmtId="0" fontId="4" fillId="43" borderId="19" xfId="0" applyFont="1" applyFill="1" applyBorder="1" applyAlignment="1">
      <alignment/>
    </xf>
    <xf numFmtId="0" fontId="44" fillId="43" borderId="0" xfId="0" applyFont="1" applyFill="1" applyAlignment="1">
      <alignment horizontal="right"/>
    </xf>
    <xf numFmtId="0" fontId="5" fillId="43" borderId="0" xfId="0" applyFont="1" applyFill="1" applyAlignment="1">
      <alignment/>
    </xf>
    <xf numFmtId="0" fontId="3" fillId="43" borderId="18" xfId="0" applyFont="1" applyFill="1" applyBorder="1" applyAlignment="1">
      <alignment/>
    </xf>
    <xf numFmtId="0" fontId="2" fillId="43" borderId="18" xfId="0" applyFont="1" applyFill="1" applyBorder="1" applyAlignment="1">
      <alignment/>
    </xf>
    <xf numFmtId="0" fontId="3" fillId="2" borderId="0" xfId="0" applyFont="1" applyFill="1" applyAlignment="1">
      <alignment horizontal="left"/>
    </xf>
    <xf numFmtId="0" fontId="4" fillId="2" borderId="0" xfId="0" applyFont="1" applyFill="1" applyAlignment="1">
      <alignment/>
    </xf>
    <xf numFmtId="0" fontId="3" fillId="2" borderId="0" xfId="0" applyFont="1" applyFill="1" applyAlignment="1">
      <alignment/>
    </xf>
    <xf numFmtId="167" fontId="3" fillId="2" borderId="0" xfId="0" applyNumberFormat="1" applyFont="1" applyFill="1" applyAlignment="1">
      <alignment/>
    </xf>
    <xf numFmtId="0" fontId="3" fillId="2" borderId="0" xfId="0" applyFont="1" applyFill="1" applyBorder="1" applyAlignment="1">
      <alignment/>
    </xf>
    <xf numFmtId="0" fontId="3" fillId="14" borderId="0" xfId="0" applyFont="1" applyFill="1" applyAlignment="1">
      <alignment/>
    </xf>
    <xf numFmtId="167" fontId="3" fillId="14" borderId="0" xfId="0" applyNumberFormat="1" applyFont="1" applyFill="1" applyAlignment="1">
      <alignment/>
    </xf>
    <xf numFmtId="0" fontId="2" fillId="56" borderId="0" xfId="0" applyFont="1" applyFill="1" applyAlignment="1">
      <alignment/>
    </xf>
    <xf numFmtId="0" fontId="2" fillId="56" borderId="0" xfId="0" applyFont="1" applyFill="1" applyAlignment="1">
      <alignment/>
    </xf>
    <xf numFmtId="3" fontId="2" fillId="56" borderId="0" xfId="0" applyNumberFormat="1" applyFont="1" applyFill="1" applyBorder="1" applyAlignment="1">
      <alignment/>
    </xf>
    <xf numFmtId="172" fontId="50" fillId="54" borderId="0" xfId="0" applyNumberFormat="1" applyFont="1" applyFill="1" applyAlignment="1">
      <alignment/>
    </xf>
    <xf numFmtId="0" fontId="51" fillId="0" borderId="0" xfId="0" applyFont="1" applyAlignment="1">
      <alignment/>
    </xf>
    <xf numFmtId="172" fontId="43" fillId="54" borderId="0" xfId="0" applyNumberFormat="1" applyFont="1" applyFill="1" applyAlignment="1">
      <alignment horizontal="right"/>
    </xf>
    <xf numFmtId="172" fontId="43" fillId="0" borderId="0" xfId="0" applyNumberFormat="1" applyFont="1" applyAlignment="1">
      <alignment horizontal="right"/>
    </xf>
    <xf numFmtId="172" fontId="50" fillId="43" borderId="0" xfId="0" applyNumberFormat="1" applyFont="1" applyFill="1" applyAlignment="1">
      <alignment/>
    </xf>
    <xf numFmtId="172" fontId="50" fillId="39" borderId="0" xfId="0" applyNumberFormat="1" applyFont="1" applyFill="1" applyAlignment="1">
      <alignment/>
    </xf>
    <xf numFmtId="172" fontId="43" fillId="39" borderId="0" xfId="0" applyNumberFormat="1" applyFont="1" applyFill="1" applyAlignment="1">
      <alignment horizontal="left"/>
    </xf>
    <xf numFmtId="172" fontId="43" fillId="39" borderId="0" xfId="0" applyNumberFormat="1" applyFont="1" applyFill="1" applyAlignment="1">
      <alignment/>
    </xf>
    <xf numFmtId="172" fontId="83" fillId="39" borderId="0" xfId="0" applyNumberFormat="1" applyFont="1" applyFill="1" applyAlignment="1">
      <alignment horizontal="right"/>
    </xf>
    <xf numFmtId="172" fontId="4" fillId="43" borderId="0" xfId="0" applyNumberFormat="1" applyFont="1" applyFill="1" applyAlignment="1">
      <alignment/>
    </xf>
    <xf numFmtId="172" fontId="4" fillId="43" borderId="0" xfId="0" applyNumberFormat="1" applyFont="1" applyFill="1" applyAlignment="1">
      <alignment horizontal="right"/>
    </xf>
    <xf numFmtId="172" fontId="50" fillId="43" borderId="0" xfId="0" applyNumberFormat="1" applyFont="1" applyFill="1" applyBorder="1" applyAlignment="1">
      <alignment horizontal="right"/>
    </xf>
    <xf numFmtId="172" fontId="50" fillId="43" borderId="18" xfId="0" applyNumberFormat="1" applyFont="1" applyFill="1" applyBorder="1" applyAlignment="1">
      <alignment/>
    </xf>
    <xf numFmtId="172" fontId="50" fillId="43" borderId="18" xfId="0" applyNumberFormat="1" applyFont="1" applyFill="1" applyBorder="1" applyAlignment="1">
      <alignment horizontal="right"/>
    </xf>
    <xf numFmtId="172" fontId="50" fillId="43" borderId="18" xfId="0" applyNumberFormat="1" applyFont="1" applyFill="1" applyBorder="1" applyAlignment="1">
      <alignment horizontal="right"/>
    </xf>
    <xf numFmtId="172" fontId="50" fillId="6" borderId="18" xfId="0" applyNumberFormat="1" applyFont="1" applyFill="1" applyBorder="1" applyAlignment="1">
      <alignment horizontal="right"/>
    </xf>
    <xf numFmtId="187" fontId="43" fillId="56" borderId="0" xfId="0" applyNumberFormat="1" applyFont="1" applyFill="1" applyAlignment="1">
      <alignment/>
    </xf>
    <xf numFmtId="188" fontId="50" fillId="56" borderId="0" xfId="0" applyNumberFormat="1" applyFont="1" applyFill="1" applyBorder="1" applyAlignment="1">
      <alignment horizontal="right"/>
    </xf>
    <xf numFmtId="188" fontId="50" fillId="56" borderId="0" xfId="0" applyNumberFormat="1" applyFont="1" applyFill="1" applyBorder="1" applyAlignment="1">
      <alignment horizontal="right"/>
    </xf>
    <xf numFmtId="3" fontId="43" fillId="56" borderId="0" xfId="0" applyNumberFormat="1" applyFont="1" applyFill="1" applyAlignment="1">
      <alignment/>
    </xf>
    <xf numFmtId="3" fontId="50" fillId="56" borderId="0" xfId="0" applyNumberFormat="1" applyFont="1" applyFill="1" applyBorder="1" applyAlignment="1">
      <alignment horizontal="right"/>
    </xf>
    <xf numFmtId="3" fontId="50" fillId="56" borderId="0" xfId="0" applyNumberFormat="1" applyFont="1" applyFill="1" applyBorder="1" applyAlignment="1">
      <alignment horizontal="right"/>
    </xf>
    <xf numFmtId="3" fontId="43" fillId="56" borderId="0" xfId="0" applyNumberFormat="1" applyFont="1" applyFill="1" applyBorder="1" applyAlignment="1">
      <alignment horizontal="right"/>
    </xf>
    <xf numFmtId="172" fontId="43" fillId="56" borderId="0" xfId="0" applyNumberFormat="1" applyFont="1" applyFill="1" applyAlignment="1">
      <alignment horizontal="left"/>
    </xf>
    <xf numFmtId="172" fontId="43" fillId="56" borderId="0" xfId="0" applyNumberFormat="1" applyFont="1" applyFill="1" applyAlignment="1">
      <alignment/>
    </xf>
    <xf numFmtId="172" fontId="43" fillId="56" borderId="0" xfId="0" applyNumberFormat="1" applyFont="1" applyFill="1" applyAlignment="1">
      <alignment horizontal="right"/>
    </xf>
    <xf numFmtId="172" fontId="50" fillId="58" borderId="0" xfId="0" applyNumberFormat="1" applyFont="1" applyFill="1" applyAlignment="1">
      <alignment horizontal="left"/>
    </xf>
    <xf numFmtId="172" fontId="50" fillId="58" borderId="0" xfId="0" applyNumberFormat="1" applyFont="1" applyFill="1" applyAlignment="1">
      <alignment/>
    </xf>
    <xf numFmtId="172" fontId="50" fillId="58" borderId="0" xfId="0" applyNumberFormat="1" applyFont="1" applyFill="1" applyAlignment="1">
      <alignment/>
    </xf>
    <xf numFmtId="172" fontId="50" fillId="58" borderId="0" xfId="0" applyNumberFormat="1" applyFont="1" applyFill="1" applyAlignment="1">
      <alignment horizontal="right"/>
    </xf>
    <xf numFmtId="172" fontId="50" fillId="6" borderId="28" xfId="0" applyNumberFormat="1" applyFont="1" applyFill="1" applyBorder="1" applyAlignment="1">
      <alignment/>
    </xf>
    <xf numFmtId="172" fontId="43" fillId="55" borderId="0" xfId="0" applyNumberFormat="1" applyFont="1" applyFill="1" applyBorder="1" applyAlignment="1">
      <alignment horizontal="right"/>
    </xf>
    <xf numFmtId="172" fontId="43" fillId="58" borderId="0" xfId="0" applyNumberFormat="1" applyFont="1" applyFill="1" applyAlignment="1">
      <alignment/>
    </xf>
    <xf numFmtId="172" fontId="42" fillId="54" borderId="0" xfId="0" applyNumberFormat="1" applyFont="1" applyFill="1" applyAlignment="1">
      <alignment horizontal="left"/>
    </xf>
    <xf numFmtId="172" fontId="42" fillId="54" borderId="0" xfId="0" applyNumberFormat="1" applyFont="1" applyFill="1" applyAlignment="1">
      <alignment/>
    </xf>
    <xf numFmtId="172" fontId="42" fillId="57" borderId="0" xfId="0" applyNumberFormat="1" applyFont="1" applyFill="1" applyAlignment="1">
      <alignment horizontal="left"/>
    </xf>
    <xf numFmtId="172" fontId="42" fillId="57" borderId="0" xfId="0" applyNumberFormat="1" applyFont="1" applyFill="1" applyAlignment="1">
      <alignment/>
    </xf>
    <xf numFmtId="172" fontId="42" fillId="57" borderId="0" xfId="0" applyNumberFormat="1" applyFont="1" applyFill="1" applyAlignment="1">
      <alignment horizontal="right"/>
    </xf>
    <xf numFmtId="179" fontId="4" fillId="54" borderId="18" xfId="0" applyNumberFormat="1" applyFont="1" applyFill="1" applyBorder="1" applyAlignment="1">
      <alignment/>
    </xf>
    <xf numFmtId="3" fontId="39" fillId="54" borderId="30" xfId="83" applyNumberFormat="1" applyFont="1" applyFill="1" applyBorder="1">
      <alignment/>
      <protection/>
    </xf>
    <xf numFmtId="3" fontId="39" fillId="54" borderId="30" xfId="83" applyNumberFormat="1" applyFont="1" applyFill="1" applyBorder="1" applyAlignment="1">
      <alignment horizontal="right"/>
      <protection/>
    </xf>
    <xf numFmtId="0" fontId="41" fillId="43" borderId="31" xfId="83" applyFont="1" applyFill="1" applyBorder="1" applyAlignment="1">
      <alignment horizontal="center"/>
      <protection/>
    </xf>
    <xf numFmtId="0" fontId="41" fillId="43" borderId="31" xfId="83" applyFont="1" applyFill="1" applyBorder="1" applyAlignment="1" quotePrefix="1">
      <alignment horizontal="right"/>
      <protection/>
    </xf>
    <xf numFmtId="0" fontId="41" fillId="43" borderId="31" xfId="83" applyFont="1" applyFill="1" applyBorder="1" applyAlignment="1">
      <alignment horizontal="right"/>
      <protection/>
    </xf>
    <xf numFmtId="0" fontId="41" fillId="43" borderId="32" xfId="83" applyFont="1" applyFill="1" applyBorder="1" applyAlignment="1">
      <alignment horizontal="right"/>
      <protection/>
    </xf>
    <xf numFmtId="0" fontId="41" fillId="43" borderId="26" xfId="83" applyFont="1" applyFill="1" applyBorder="1" applyAlignment="1">
      <alignment horizontal="right"/>
      <protection/>
    </xf>
    <xf numFmtId="0" fontId="41" fillId="43" borderId="31" xfId="83" applyFont="1" applyFill="1" applyBorder="1">
      <alignment/>
      <protection/>
    </xf>
    <xf numFmtId="0" fontId="41" fillId="43" borderId="32" xfId="83" applyFont="1" applyFill="1" applyBorder="1">
      <alignment/>
      <protection/>
    </xf>
    <xf numFmtId="0" fontId="41" fillId="43" borderId="26" xfId="83" applyFont="1" applyFill="1" applyBorder="1">
      <alignment/>
      <protection/>
    </xf>
    <xf numFmtId="0" fontId="41" fillId="43" borderId="31" xfId="83" applyFont="1" applyFill="1" applyBorder="1" applyAlignment="1">
      <alignment horizontal="center" vertical="center" wrapText="1"/>
      <protection/>
    </xf>
    <xf numFmtId="0" fontId="41" fillId="43" borderId="31" xfId="83" applyFont="1" applyFill="1" applyBorder="1" applyAlignment="1">
      <alignment horizontal="right" vertical="center" wrapText="1"/>
      <protection/>
    </xf>
    <xf numFmtId="0" fontId="41" fillId="43" borderId="31" xfId="83" applyFont="1" applyFill="1" applyBorder="1" applyAlignment="1" quotePrefix="1">
      <alignment horizontal="right" vertical="center" wrapText="1"/>
      <protection/>
    </xf>
    <xf numFmtId="0" fontId="41" fillId="43" borderId="32" xfId="83" applyFont="1" applyFill="1" applyBorder="1" applyAlignment="1">
      <alignment horizontal="right" vertical="center" wrapText="1"/>
      <protection/>
    </xf>
    <xf numFmtId="0" fontId="41" fillId="43" borderId="26" xfId="83" applyFont="1" applyFill="1" applyBorder="1" applyAlignment="1">
      <alignment horizontal="right" vertical="center" wrapText="1"/>
      <protection/>
    </xf>
    <xf numFmtId="3" fontId="0" fillId="54" borderId="0" xfId="83" applyNumberFormat="1" applyFill="1">
      <alignment/>
      <protection/>
    </xf>
    <xf numFmtId="0" fontId="41" fillId="57" borderId="18" xfId="83" applyFont="1" applyFill="1" applyBorder="1" applyAlignment="1">
      <alignment horizontal="center"/>
      <protection/>
    </xf>
    <xf numFmtId="3" fontId="41" fillId="57" borderId="18" xfId="83" applyNumberFormat="1" applyFont="1" applyFill="1" applyBorder="1">
      <alignment/>
      <protection/>
    </xf>
    <xf numFmtId="3" fontId="41" fillId="57" borderId="33" xfId="83" applyNumberFormat="1" applyFont="1" applyFill="1" applyBorder="1">
      <alignment/>
      <protection/>
    </xf>
    <xf numFmtId="3" fontId="41" fillId="57" borderId="34" xfId="83" applyNumberFormat="1" applyFont="1" applyFill="1" applyBorder="1">
      <alignment/>
      <protection/>
    </xf>
    <xf numFmtId="0" fontId="39" fillId="56" borderId="0" xfId="83" applyFont="1" applyFill="1" applyBorder="1">
      <alignment/>
      <protection/>
    </xf>
    <xf numFmtId="3" fontId="39" fillId="56" borderId="0" xfId="83" applyNumberFormat="1" applyFont="1" applyFill="1" applyBorder="1">
      <alignment/>
      <protection/>
    </xf>
    <xf numFmtId="3" fontId="39" fillId="56" borderId="0" xfId="83" applyNumberFormat="1" applyFont="1" applyFill="1">
      <alignment/>
      <protection/>
    </xf>
    <xf numFmtId="3" fontId="39" fillId="56" borderId="30" xfId="83" applyNumberFormat="1" applyFont="1" applyFill="1" applyBorder="1">
      <alignment/>
      <protection/>
    </xf>
    <xf numFmtId="3" fontId="39" fillId="56" borderId="27" xfId="83" applyNumberFormat="1" applyFont="1" applyFill="1" applyBorder="1">
      <alignment/>
      <protection/>
    </xf>
    <xf numFmtId="0" fontId="41" fillId="56" borderId="0" xfId="83" applyFont="1" applyFill="1" applyBorder="1" applyAlignment="1">
      <alignment vertical="center"/>
      <protection/>
    </xf>
    <xf numFmtId="3" fontId="41" fillId="56" borderId="0" xfId="83" applyNumberFormat="1" applyFont="1" applyFill="1" applyBorder="1" applyAlignment="1">
      <alignment vertical="center"/>
      <protection/>
    </xf>
    <xf numFmtId="3" fontId="41" fillId="56" borderId="19" xfId="83" applyNumberFormat="1" applyFont="1" applyFill="1" applyBorder="1">
      <alignment/>
      <protection/>
    </xf>
    <xf numFmtId="3" fontId="41" fillId="56" borderId="35" xfId="83" applyNumberFormat="1" applyFont="1" applyFill="1" applyBorder="1">
      <alignment/>
      <protection/>
    </xf>
    <xf numFmtId="3" fontId="41" fillId="56" borderId="36" xfId="83" applyNumberFormat="1" applyFont="1" applyFill="1" applyBorder="1">
      <alignment/>
      <protection/>
    </xf>
    <xf numFmtId="0" fontId="54" fillId="54" borderId="0" xfId="83" applyFont="1" applyFill="1" applyBorder="1" applyAlignment="1">
      <alignment vertical="center"/>
      <protection/>
    </xf>
    <xf numFmtId="3" fontId="54" fillId="54" borderId="0" xfId="83" applyNumberFormat="1" applyFont="1" applyFill="1" applyBorder="1" applyAlignment="1">
      <alignment horizontal="right"/>
      <protection/>
    </xf>
    <xf numFmtId="3" fontId="54" fillId="54" borderId="30" xfId="83" applyNumberFormat="1" applyFont="1" applyFill="1" applyBorder="1" applyAlignment="1">
      <alignment horizontal="right"/>
      <protection/>
    </xf>
    <xf numFmtId="3" fontId="54" fillId="54" borderId="27" xfId="83" applyNumberFormat="1" applyFont="1" applyFill="1" applyBorder="1" applyAlignment="1">
      <alignment horizontal="right"/>
      <protection/>
    </xf>
    <xf numFmtId="3" fontId="54" fillId="54" borderId="18" xfId="83" applyNumberFormat="1" applyFont="1" applyFill="1" applyBorder="1" applyAlignment="1">
      <alignment horizontal="right"/>
      <protection/>
    </xf>
    <xf numFmtId="0" fontId="39" fillId="56" borderId="0" xfId="83" applyFont="1" applyFill="1" applyBorder="1" applyAlignment="1">
      <alignment vertical="center"/>
      <protection/>
    </xf>
    <xf numFmtId="0" fontId="41" fillId="57" borderId="18" xfId="83" applyFont="1" applyFill="1" applyBorder="1" applyAlignment="1">
      <alignment horizontal="center" vertical="center"/>
      <protection/>
    </xf>
    <xf numFmtId="0" fontId="42" fillId="54" borderId="0" xfId="0" applyFont="1" applyFill="1" applyBorder="1" applyAlignment="1">
      <alignment/>
    </xf>
    <xf numFmtId="176" fontId="42" fillId="54" borderId="0" xfId="0" applyNumberFormat="1" applyFont="1" applyFill="1" applyBorder="1" applyAlignment="1">
      <alignment/>
    </xf>
    <xf numFmtId="0" fontId="12" fillId="54" borderId="0" xfId="0" applyFont="1" applyFill="1" applyAlignment="1">
      <alignment/>
    </xf>
    <xf numFmtId="0" fontId="13" fillId="54" borderId="0" xfId="0" applyFont="1" applyFill="1" applyAlignment="1">
      <alignment horizontal="left"/>
    </xf>
    <xf numFmtId="182" fontId="13" fillId="54" borderId="0" xfId="0" applyNumberFormat="1" applyFont="1" applyFill="1" applyAlignment="1">
      <alignment horizontal="left"/>
    </xf>
    <xf numFmtId="0" fontId="60" fillId="54" borderId="0" xfId="0" applyFont="1" applyFill="1" applyAlignment="1">
      <alignment horizontal="left"/>
    </xf>
    <xf numFmtId="182" fontId="60" fillId="54" borderId="0" xfId="0" applyNumberFormat="1" applyFont="1" applyFill="1" applyAlignment="1">
      <alignment horizontal="left"/>
    </xf>
    <xf numFmtId="0" fontId="13" fillId="54" borderId="0" xfId="0" applyFont="1" applyFill="1" applyAlignment="1">
      <alignment vertical="center"/>
    </xf>
    <xf numFmtId="0" fontId="13" fillId="55" borderId="0" xfId="0" applyFont="1" applyFill="1" applyAlignment="1">
      <alignment/>
    </xf>
    <xf numFmtId="166" fontId="53" fillId="0" borderId="0" xfId="83" applyNumberFormat="1" applyFont="1">
      <alignment/>
      <protection/>
    </xf>
    <xf numFmtId="0" fontId="13" fillId="54" borderId="0" xfId="0" applyFont="1" applyFill="1" applyAlignment="1">
      <alignment/>
    </xf>
    <xf numFmtId="3" fontId="41" fillId="57" borderId="18" xfId="83" applyNumberFormat="1" applyFont="1" applyFill="1" applyBorder="1" applyAlignment="1">
      <alignment horizontal="right" vertical="center"/>
      <protection/>
    </xf>
    <xf numFmtId="0" fontId="39" fillId="56" borderId="0" xfId="83" applyFont="1" applyFill="1" applyBorder="1" applyAlignment="1">
      <alignment horizontal="left" vertical="center"/>
      <protection/>
    </xf>
    <xf numFmtId="3" fontId="39" fillId="56" borderId="0" xfId="86" applyNumberFormat="1" applyFont="1" applyFill="1" applyBorder="1" applyAlignment="1">
      <alignment vertical="center"/>
      <protection/>
    </xf>
    <xf numFmtId="4" fontId="39" fillId="56" borderId="0" xfId="83" applyNumberFormat="1" applyFont="1" applyFill="1" applyBorder="1" applyAlignment="1">
      <alignment horizontal="right"/>
      <protection/>
    </xf>
    <xf numFmtId="0" fontId="39" fillId="56" borderId="0" xfId="83" applyFont="1" applyFill="1" applyBorder="1" applyAlignment="1">
      <alignment horizontal="right"/>
      <protection/>
    </xf>
    <xf numFmtId="4" fontId="39" fillId="56" borderId="0" xfId="83" applyNumberFormat="1" applyFont="1" applyFill="1">
      <alignment/>
      <protection/>
    </xf>
    <xf numFmtId="3" fontId="39" fillId="56" borderId="0" xfId="83" applyNumberFormat="1" applyFont="1" applyFill="1" applyBorder="1" applyAlignment="1">
      <alignment horizontal="right"/>
      <protection/>
    </xf>
    <xf numFmtId="3" fontId="39" fillId="56" borderId="0" xfId="83" applyNumberFormat="1" applyFont="1" applyFill="1" applyAlignment="1">
      <alignment horizontal="right"/>
      <protection/>
    </xf>
    <xf numFmtId="3" fontId="39" fillId="56" borderId="30" xfId="83" applyNumberFormat="1" applyFont="1" applyFill="1" applyBorder="1" applyAlignment="1">
      <alignment horizontal="right"/>
      <protection/>
    </xf>
    <xf numFmtId="3" fontId="39" fillId="56" borderId="27" xfId="83" applyNumberFormat="1" applyFont="1" applyFill="1" applyBorder="1" applyAlignment="1">
      <alignment horizontal="right"/>
      <protection/>
    </xf>
    <xf numFmtId="0" fontId="39" fillId="56" borderId="0" xfId="83" applyFont="1" applyFill="1" applyBorder="1" applyAlignment="1">
      <alignment vertical="center" wrapText="1"/>
      <protection/>
    </xf>
    <xf numFmtId="3" fontId="39" fillId="56" borderId="0" xfId="83" applyNumberFormat="1" applyFont="1" applyFill="1" applyBorder="1" applyAlignment="1">
      <alignment horizontal="right" vertical="center"/>
      <protection/>
    </xf>
    <xf numFmtId="0" fontId="39" fillId="56" borderId="0" xfId="83" applyFont="1" applyFill="1" applyBorder="1" applyAlignment="1">
      <alignment horizontal="right" vertical="center"/>
      <protection/>
    </xf>
    <xf numFmtId="3" fontId="39" fillId="56" borderId="0" xfId="83" applyNumberFormat="1" applyFont="1" applyFill="1" applyBorder="1" applyAlignment="1">
      <alignment vertical="center"/>
      <protection/>
    </xf>
    <xf numFmtId="3" fontId="39" fillId="56" borderId="30" xfId="83" applyNumberFormat="1" applyFont="1" applyFill="1" applyBorder="1" applyAlignment="1">
      <alignment vertical="center"/>
      <protection/>
    </xf>
    <xf numFmtId="3" fontId="39" fillId="56" borderId="27" xfId="83" applyNumberFormat="1" applyFont="1" applyFill="1" applyBorder="1" applyAlignment="1">
      <alignment vertical="center"/>
      <protection/>
    </xf>
    <xf numFmtId="0" fontId="46" fillId="43" borderId="37" xfId="83" applyFont="1" applyFill="1" applyBorder="1" applyAlignment="1">
      <alignment horizontal="left" vertical="center" wrapText="1"/>
      <protection/>
    </xf>
    <xf numFmtId="0" fontId="46" fillId="43" borderId="38" xfId="83" applyFont="1" applyFill="1" applyBorder="1" applyAlignment="1">
      <alignment horizontal="center" vertical="center"/>
      <protection/>
    </xf>
    <xf numFmtId="0" fontId="46" fillId="43" borderId="39" xfId="83" applyFont="1" applyFill="1" applyBorder="1" applyAlignment="1">
      <alignment horizontal="center" vertical="center"/>
      <protection/>
    </xf>
    <xf numFmtId="3" fontId="46" fillId="6" borderId="40" xfId="83" applyNumberFormat="1" applyFont="1" applyFill="1" applyBorder="1" applyAlignment="1">
      <alignment horizontal="right"/>
      <protection/>
    </xf>
    <xf numFmtId="10" fontId="46" fillId="6" borderId="41" xfId="83" applyNumberFormat="1" applyFont="1" applyFill="1" applyBorder="1" applyAlignment="1">
      <alignment horizontal="right"/>
      <protection/>
    </xf>
    <xf numFmtId="0" fontId="46" fillId="18" borderId="42" xfId="83" applyFont="1" applyFill="1" applyBorder="1" applyAlignment="1">
      <alignment horizontal="left" vertical="center"/>
      <protection/>
    </xf>
    <xf numFmtId="3" fontId="41" fillId="18" borderId="40" xfId="83" applyNumberFormat="1" applyFont="1" applyFill="1" applyBorder="1">
      <alignment/>
      <protection/>
    </xf>
    <xf numFmtId="9" fontId="46" fillId="18" borderId="41" xfId="83" applyNumberFormat="1" applyFont="1" applyFill="1" applyBorder="1" applyAlignment="1">
      <alignment horizontal="right"/>
      <protection/>
    </xf>
    <xf numFmtId="0" fontId="0" fillId="0" borderId="29" xfId="83" applyFont="1" applyFill="1" applyBorder="1" applyAlignment="1">
      <alignment horizontal="left" vertical="center" wrapText="1"/>
      <protection/>
    </xf>
    <xf numFmtId="0" fontId="46" fillId="6" borderId="42" xfId="83" applyFont="1" applyFill="1" applyBorder="1" applyAlignment="1">
      <alignment horizontal="left" vertical="center" wrapText="1"/>
      <protection/>
    </xf>
    <xf numFmtId="0" fontId="61" fillId="0" borderId="29" xfId="83" applyFont="1" applyFill="1" applyBorder="1" applyAlignment="1">
      <alignment horizontal="left" vertical="center" wrapText="1"/>
      <protection/>
    </xf>
    <xf numFmtId="3" fontId="54" fillId="0" borderId="26" xfId="83" applyNumberFormat="1" applyFont="1" applyFill="1" applyBorder="1">
      <alignment/>
      <protection/>
    </xf>
    <xf numFmtId="10" fontId="61" fillId="0" borderId="25" xfId="83" applyNumberFormat="1" applyFont="1" applyFill="1" applyBorder="1" applyAlignment="1">
      <alignment horizontal="right"/>
      <protection/>
    </xf>
    <xf numFmtId="0" fontId="61" fillId="0" borderId="43" xfId="83" applyFont="1" applyFill="1" applyBorder="1" applyAlignment="1">
      <alignment horizontal="left" vertical="center" wrapText="1"/>
      <protection/>
    </xf>
    <xf numFmtId="3" fontId="54" fillId="0" borderId="44" xfId="83" applyNumberFormat="1" applyFont="1" applyFill="1" applyBorder="1">
      <alignment/>
      <protection/>
    </xf>
    <xf numFmtId="10" fontId="61" fillId="0" borderId="32" xfId="83" applyNumberFormat="1" applyFont="1" applyFill="1" applyBorder="1" applyAlignment="1">
      <alignment horizontal="right"/>
      <protection/>
    </xf>
    <xf numFmtId="1" fontId="54" fillId="0" borderId="44" xfId="83" applyNumberFormat="1" applyFont="1" applyFill="1" applyBorder="1">
      <alignment/>
      <protection/>
    </xf>
    <xf numFmtId="0" fontId="54" fillId="0" borderId="0" xfId="83" applyFont="1" applyFill="1" applyBorder="1" applyAlignment="1">
      <alignment horizontal="left" vertical="center" wrapText="1"/>
      <protection/>
    </xf>
    <xf numFmtId="10" fontId="61" fillId="0" borderId="35" xfId="83" applyNumberFormat="1" applyFont="1" applyFill="1" applyBorder="1" applyAlignment="1">
      <alignment horizontal="right"/>
      <protection/>
    </xf>
    <xf numFmtId="0" fontId="8" fillId="54" borderId="0" xfId="83" applyFont="1" applyFill="1" applyAlignment="1">
      <alignment horizontal="center" vertical="center" wrapText="1"/>
      <protection/>
    </xf>
    <xf numFmtId="0" fontId="41" fillId="43" borderId="31" xfId="83" applyFont="1" applyFill="1" applyBorder="1" applyAlignment="1">
      <alignment vertical="center" wrapText="1"/>
      <protection/>
    </xf>
    <xf numFmtId="0" fontId="39" fillId="56" borderId="0" xfId="83" applyFont="1" applyFill="1" applyAlignment="1">
      <alignment horizontal="center" vertical="center" wrapText="1"/>
      <protection/>
    </xf>
    <xf numFmtId="0" fontId="8" fillId="56" borderId="0" xfId="83" applyFont="1" applyFill="1" applyAlignment="1">
      <alignment horizontal="center" vertical="center" wrapText="1"/>
      <protection/>
    </xf>
    <xf numFmtId="0" fontId="41" fillId="6" borderId="31" xfId="83" applyFont="1" applyFill="1" applyBorder="1" applyAlignment="1">
      <alignment horizontal="left"/>
      <protection/>
    </xf>
    <xf numFmtId="0" fontId="39" fillId="6" borderId="31" xfId="83" applyFont="1" applyFill="1" applyBorder="1" applyAlignment="1">
      <alignment horizontal="center" vertical="center" wrapText="1"/>
      <protection/>
    </xf>
    <xf numFmtId="179" fontId="50" fillId="55" borderId="0" xfId="0" applyNumberFormat="1" applyFont="1" applyFill="1" applyAlignment="1">
      <alignment/>
    </xf>
    <xf numFmtId="179" fontId="50" fillId="56" borderId="0" xfId="0" applyNumberFormat="1" applyFont="1" applyFill="1" applyAlignment="1">
      <alignment/>
    </xf>
    <xf numFmtId="0" fontId="50" fillId="57" borderId="0" xfId="0" applyFont="1" applyFill="1" applyAlignment="1">
      <alignment/>
    </xf>
    <xf numFmtId="179" fontId="50" fillId="57" borderId="0" xfId="0" applyNumberFormat="1" applyFont="1" applyFill="1" applyAlignment="1">
      <alignment/>
    </xf>
    <xf numFmtId="179" fontId="43" fillId="56" borderId="0" xfId="0" applyNumberFormat="1" applyFont="1" applyFill="1" applyAlignment="1">
      <alignment/>
    </xf>
    <xf numFmtId="179" fontId="43" fillId="56" borderId="0" xfId="0" applyNumberFormat="1" applyFont="1" applyFill="1" applyAlignment="1">
      <alignment horizontal="right"/>
    </xf>
    <xf numFmtId="0" fontId="5" fillId="59" borderId="18" xfId="0" applyFont="1" applyFill="1" applyBorder="1" applyAlignment="1">
      <alignment horizontal="right"/>
    </xf>
    <xf numFmtId="0" fontId="5" fillId="60" borderId="0" xfId="0" applyFont="1" applyFill="1" applyAlignment="1">
      <alignment horizontal="right"/>
    </xf>
    <xf numFmtId="0" fontId="5" fillId="60" borderId="18" xfId="0" applyFont="1" applyFill="1" applyBorder="1" applyAlignment="1">
      <alignment horizontal="right"/>
    </xf>
    <xf numFmtId="0" fontId="5" fillId="59" borderId="0" xfId="0" applyFont="1" applyFill="1" applyAlignment="1">
      <alignment/>
    </xf>
    <xf numFmtId="0" fontId="50" fillId="43" borderId="45" xfId="0" applyFont="1" applyFill="1" applyBorder="1" applyAlignment="1">
      <alignment/>
    </xf>
    <xf numFmtId="182" fontId="50" fillId="43" borderId="0" xfId="0" applyNumberFormat="1" applyFont="1" applyFill="1" applyBorder="1" applyAlignment="1">
      <alignment horizontal="center"/>
    </xf>
    <xf numFmtId="0" fontId="51" fillId="43" borderId="0" xfId="0" applyFont="1" applyFill="1" applyBorder="1" applyAlignment="1">
      <alignment horizontal="center"/>
    </xf>
    <xf numFmtId="0" fontId="41" fillId="43" borderId="45" xfId="0" applyFont="1" applyFill="1" applyBorder="1" applyAlignment="1">
      <alignment horizontal="center" vertical="center"/>
    </xf>
    <xf numFmtId="0" fontId="50" fillId="43" borderId="45" xfId="0" applyFont="1" applyFill="1" applyBorder="1" applyAlignment="1">
      <alignment horizontal="center"/>
    </xf>
    <xf numFmtId="166" fontId="51" fillId="8" borderId="21" xfId="83" applyNumberFormat="1" applyFont="1" applyFill="1" applyBorder="1" applyAlignment="1">
      <alignment horizontal="right" vertical="center" wrapText="1"/>
      <protection/>
    </xf>
    <xf numFmtId="166" fontId="51" fillId="8" borderId="23" xfId="83" applyNumberFormat="1" applyFont="1" applyFill="1" applyBorder="1" applyAlignment="1" quotePrefix="1">
      <alignment horizontal="right" vertical="center" wrapText="1"/>
      <protection/>
    </xf>
    <xf numFmtId="166" fontId="51" fillId="8" borderId="29" xfId="83" applyNumberFormat="1" applyFont="1" applyFill="1" applyBorder="1" applyAlignment="1" quotePrefix="1">
      <alignment horizontal="right" vertical="center" wrapText="1"/>
      <protection/>
    </xf>
    <xf numFmtId="166" fontId="51" fillId="8" borderId="19" xfId="83" applyNumberFormat="1" applyFont="1" applyFill="1" applyBorder="1" applyAlignment="1">
      <alignment horizontal="right" vertical="center" wrapText="1"/>
      <protection/>
    </xf>
    <xf numFmtId="166" fontId="51" fillId="8" borderId="0" xfId="83" applyNumberFormat="1" applyFont="1" applyFill="1" applyBorder="1" applyAlignment="1" quotePrefix="1">
      <alignment horizontal="right" vertical="center" wrapText="1"/>
      <protection/>
    </xf>
    <xf numFmtId="166" fontId="51" fillId="8" borderId="18" xfId="83" applyNumberFormat="1" applyFont="1" applyFill="1" applyBorder="1" applyAlignment="1" quotePrefix="1">
      <alignment horizontal="right" vertical="center" wrapText="1"/>
      <protection/>
    </xf>
    <xf numFmtId="166" fontId="8" fillId="0" borderId="0" xfId="83" applyNumberFormat="1" applyFont="1" applyAlignment="1" quotePrefix="1">
      <alignment horizontal="justify" vertical="center" wrapText="1"/>
      <protection/>
    </xf>
    <xf numFmtId="0" fontId="4" fillId="54" borderId="0" xfId="0" applyFont="1" applyFill="1" applyAlignment="1">
      <alignment horizontal="left" wrapText="1"/>
    </xf>
    <xf numFmtId="0" fontId="4" fillId="54" borderId="0" xfId="0" applyFont="1" applyFill="1" applyBorder="1" applyAlignment="1">
      <alignment horizontal="center" vertical="top" wrapText="1"/>
    </xf>
    <xf numFmtId="0" fontId="50" fillId="43" borderId="45" xfId="0" applyFont="1" applyFill="1" applyBorder="1" applyAlignment="1">
      <alignment horizontal="center"/>
    </xf>
    <xf numFmtId="172" fontId="50" fillId="43" borderId="45" xfId="0" applyNumberFormat="1" applyFont="1" applyFill="1" applyBorder="1" applyAlignment="1">
      <alignment horizontal="center"/>
    </xf>
    <xf numFmtId="0" fontId="20" fillId="0" borderId="0" xfId="0" applyFont="1" applyAlignment="1">
      <alignment horizontal="left" wrapText="1"/>
    </xf>
    <xf numFmtId="0" fontId="41" fillId="56" borderId="19" xfId="83" applyFont="1" applyFill="1" applyBorder="1" applyAlignment="1">
      <alignment horizontal="left" vertical="center"/>
      <protection/>
    </xf>
    <xf numFmtId="0" fontId="41" fillId="56" borderId="0" xfId="83" applyFont="1" applyFill="1" applyAlignment="1">
      <alignment horizontal="left" vertical="center"/>
      <protection/>
    </xf>
    <xf numFmtId="0" fontId="41" fillId="56" borderId="18" xfId="83" applyFont="1" applyFill="1" applyBorder="1" applyAlignment="1">
      <alignment horizontal="left" vertical="center"/>
      <protection/>
    </xf>
  </cellXfs>
  <cellStyles count="92">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Anuari" xfId="51"/>
    <cellStyle name="Bé" xfId="52"/>
    <cellStyle name="Buena" xfId="53"/>
    <cellStyle name="Càlcul" xfId="54"/>
    <cellStyle name="Cálculo" xfId="55"/>
    <cellStyle name="Cel·la de comprovació" xfId="56"/>
    <cellStyle name="Cel·la enllaçada" xfId="57"/>
    <cellStyle name="Celda de comprobación" xfId="58"/>
    <cellStyle name="Celda vinculada" xfId="59"/>
    <cellStyle name="Comma" xfId="60"/>
    <cellStyle name="Èmfasi1" xfId="61"/>
    <cellStyle name="Èmfasi2" xfId="62"/>
    <cellStyle name="Èmfasi3" xfId="63"/>
    <cellStyle name="Èmfasi4" xfId="64"/>
    <cellStyle name="Èmfasi5" xfId="65"/>
    <cellStyle name="Èmfasi6" xfId="66"/>
    <cellStyle name="Encabezado 4" xfId="67"/>
    <cellStyle name="Énfasis1" xfId="68"/>
    <cellStyle name="Énfasis2" xfId="69"/>
    <cellStyle name="Énfasis3" xfId="70"/>
    <cellStyle name="Énfasis4" xfId="71"/>
    <cellStyle name="Énfasis5" xfId="72"/>
    <cellStyle name="Énfasis6" xfId="73"/>
    <cellStyle name="Entrada" xfId="74"/>
    <cellStyle name="Euro" xfId="75"/>
    <cellStyle name="Incorrecte" xfId="76"/>
    <cellStyle name="Incorrecto" xfId="77"/>
    <cellStyle name="Comma [0]" xfId="78"/>
    <cellStyle name="Millares [0]_Roger Bassols01_08" xfId="79"/>
    <cellStyle name="Currency" xfId="80"/>
    <cellStyle name="Currency [0]" xfId="81"/>
    <cellStyle name="Neutral" xfId="82"/>
    <cellStyle name="Normal 2" xfId="83"/>
    <cellStyle name="Normal 2 2" xfId="84"/>
    <cellStyle name="Normal_Anuari 2010_mod" xfId="85"/>
    <cellStyle name="Normal_Hoja1" xfId="86"/>
    <cellStyle name="Nota" xfId="87"/>
    <cellStyle name="Notas" xfId="88"/>
    <cellStyle name="Percent" xfId="89"/>
    <cellStyle name="Resultat" xfId="90"/>
    <cellStyle name="Salida" xfId="91"/>
    <cellStyle name="Text d'advertiment" xfId="92"/>
    <cellStyle name="Text explicatiu" xfId="93"/>
    <cellStyle name="Texto de advertencia" xfId="94"/>
    <cellStyle name="Texto explicativo" xfId="95"/>
    <cellStyle name="Títol" xfId="96"/>
    <cellStyle name="Títol 1" xfId="97"/>
    <cellStyle name="Títol 2" xfId="98"/>
    <cellStyle name="Títol 3" xfId="99"/>
    <cellStyle name="Títol 4" xfId="100"/>
    <cellStyle name="Título" xfId="101"/>
    <cellStyle name="Título 1" xfId="102"/>
    <cellStyle name="Título 2" xfId="103"/>
    <cellStyle name="Título 3" xfId="104"/>
    <cellStyle name="Total"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UHS\Hidrologia\Anuari%202004\Form_anuari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UHS_SOM\Treballs\Anuaris_recull\Anuari%20cedex\Resums\98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HS\Hidrologia\Anuari%202004\Form_anuari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HS_SOM\Treballs\Anuaris_recull\Anuari%20cedex\Resums\98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HS\Hidrologia\Anuari%202004\Form_anuari_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HS_SOM\Treballs\Anuaris_recull\Anuari%20cedex\Resums\98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CS08\Configuraci&#243;n%20local\Archivos%20temporales%20de%20Internet\OLKF\Evoluci&#243;%20dades%20de%20fangs%201995-2005.jornades%20AC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ExplotacioSistemesSanejament\UNITAT%20BIOS&#210;LIDS\INFORMES\INFORMES%20ANUALS\BIOGESTI&#211;%202001-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tèria fresca"/>
      <sheetName val="Matèria seca"/>
      <sheetName val="Hoja3"/>
    </sheetNames>
    <sheetDataSet>
      <sheetData sheetId="0">
        <row r="13">
          <cell r="H13">
            <v>431536.4175646156</v>
          </cell>
        </row>
        <row r="38">
          <cell r="H38">
            <v>22256.73985171318</v>
          </cell>
        </row>
        <row r="39">
          <cell r="H39">
            <v>74952.35008597374</v>
          </cell>
        </row>
        <row r="40">
          <cell r="H40">
            <v>91594.20170653705</v>
          </cell>
        </row>
        <row r="41">
          <cell r="H41">
            <v>154665.18374574184</v>
          </cell>
        </row>
        <row r="66">
          <cell r="H66">
            <v>336912.5992433876</v>
          </cell>
        </row>
        <row r="67">
          <cell r="H67">
            <v>4937.440026283264</v>
          </cell>
        </row>
        <row r="68">
          <cell r="H68">
            <v>133820.74671721458</v>
          </cell>
        </row>
        <row r="69">
          <cell r="H69">
            <v>2765.990038871765</v>
          </cell>
        </row>
        <row r="70">
          <cell r="H70">
            <v>20229.418656338028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riteris d'agrupació"/>
      <sheetName val="BIOGESTIÓ2001"/>
      <sheetName val="2001"/>
      <sheetName val="DIG01"/>
      <sheetName val="2002"/>
      <sheetName val="DIG02"/>
      <sheetName val="2003"/>
      <sheetName val="DIG03"/>
      <sheetName val="2004"/>
      <sheetName val="DIG04"/>
      <sheetName val="2005"/>
      <sheetName val="DIG05"/>
    </sheetNames>
    <sheetDataSet>
      <sheetData sheetId="4">
        <row r="12">
          <cell r="E12">
            <v>40950.26008415222</v>
          </cell>
        </row>
        <row r="16">
          <cell r="E16">
            <v>56861.86582118589</v>
          </cell>
        </row>
        <row r="50">
          <cell r="I50">
            <v>90147.44167787154</v>
          </cell>
        </row>
        <row r="65">
          <cell r="I65">
            <v>22938.739905118942</v>
          </cell>
        </row>
        <row r="122">
          <cell r="I122">
            <v>101614.5799703598</v>
          </cell>
        </row>
        <row r="159">
          <cell r="I159">
            <v>142527.02594089508</v>
          </cell>
        </row>
        <row r="320">
          <cell r="I320">
            <v>344988.4377242954</v>
          </cell>
        </row>
        <row r="329">
          <cell r="I329">
            <v>2642.989999294281</v>
          </cell>
        </row>
        <row r="330">
          <cell r="E330">
            <v>424801.97361314297</v>
          </cell>
        </row>
      </sheetData>
      <sheetData sheetId="5">
        <row r="46">
          <cell r="D46">
            <v>135288.70594596863</v>
          </cell>
        </row>
      </sheetData>
      <sheetData sheetId="6">
        <row r="17">
          <cell r="H17">
            <v>215.16000366210938</v>
          </cell>
        </row>
        <row r="24">
          <cell r="D24">
            <v>116583.28158638296</v>
          </cell>
        </row>
        <row r="83">
          <cell r="H83">
            <v>120607.68881869316</v>
          </cell>
        </row>
        <row r="184">
          <cell r="H184">
            <v>281876.38697338104</v>
          </cell>
        </row>
        <row r="213">
          <cell r="H213">
            <v>128609.00578615484</v>
          </cell>
        </row>
        <row r="242">
          <cell r="H242">
            <v>35142.32989048958</v>
          </cell>
        </row>
        <row r="344">
          <cell r="H344">
            <v>94683.12006497383</v>
          </cell>
        </row>
        <row r="347">
          <cell r="H347">
            <v>376.15000009536743</v>
          </cell>
        </row>
        <row r="349">
          <cell r="D349">
            <v>401641.1779136658</v>
          </cell>
        </row>
      </sheetData>
      <sheetData sheetId="7">
        <row r="49">
          <cell r="D49">
            <v>142270.6299185753</v>
          </cell>
        </row>
      </sheetData>
      <sheetData sheetId="8">
        <row r="102">
          <cell r="K102">
            <v>126418.92996096611</v>
          </cell>
        </row>
        <row r="380">
          <cell r="K380">
            <v>297546.10586965084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tabSelected="1" zoomScalePageLayoutView="0" workbookViewId="0" topLeftCell="A1">
      <selection activeCell="F17" sqref="F17"/>
    </sheetView>
  </sheetViews>
  <sheetFormatPr defaultColWidth="9.140625" defaultRowHeight="12.75"/>
  <cols>
    <col min="1" max="1" width="9.140625" style="138" customWidth="1"/>
    <col min="2" max="16384" width="9.140625" style="131" customWidth="1"/>
  </cols>
  <sheetData>
    <row r="1" spans="1:2" ht="18">
      <c r="A1" s="129" t="s">
        <v>199</v>
      </c>
      <c r="B1" s="130" t="s">
        <v>200</v>
      </c>
    </row>
    <row r="3" spans="1:7" ht="15.75">
      <c r="A3" s="132" t="s">
        <v>201</v>
      </c>
      <c r="B3" s="133" t="s">
        <v>332</v>
      </c>
      <c r="C3" s="133"/>
      <c r="D3" s="134"/>
      <c r="E3" s="134"/>
      <c r="F3" s="134"/>
      <c r="G3" s="134"/>
    </row>
    <row r="4" spans="1:8" ht="15.75">
      <c r="A4" s="132" t="s">
        <v>202</v>
      </c>
      <c r="B4" s="133" t="s">
        <v>333</v>
      </c>
      <c r="C4" s="133"/>
      <c r="D4" s="134"/>
      <c r="E4" s="134"/>
      <c r="F4" s="134"/>
      <c r="G4" s="134"/>
      <c r="H4" s="135"/>
    </row>
    <row r="5" spans="1:7" ht="15.75">
      <c r="A5" s="132" t="s">
        <v>203</v>
      </c>
      <c r="B5" s="133" t="s">
        <v>348</v>
      </c>
      <c r="C5" s="133"/>
      <c r="D5" s="134"/>
      <c r="E5" s="134"/>
      <c r="F5" s="134"/>
      <c r="G5" s="134"/>
    </row>
    <row r="6" spans="1:7" ht="15.75">
      <c r="A6" s="132" t="s">
        <v>204</v>
      </c>
      <c r="B6" s="133" t="s">
        <v>334</v>
      </c>
      <c r="C6" s="133"/>
      <c r="D6" s="134"/>
      <c r="E6" s="134"/>
      <c r="F6" s="134"/>
      <c r="G6" s="134"/>
    </row>
    <row r="7" spans="1:3" ht="15">
      <c r="A7" s="132" t="s">
        <v>205</v>
      </c>
      <c r="B7" s="133" t="s">
        <v>358</v>
      </c>
      <c r="C7" s="133"/>
    </row>
    <row r="8" spans="1:3" ht="15">
      <c r="A8" s="132" t="s">
        <v>206</v>
      </c>
      <c r="B8" s="136" t="s">
        <v>335</v>
      </c>
      <c r="C8" s="133"/>
    </row>
    <row r="9" spans="1:3" ht="15">
      <c r="A9" s="132" t="s">
        <v>207</v>
      </c>
      <c r="B9" s="133" t="s">
        <v>336</v>
      </c>
      <c r="C9" s="133"/>
    </row>
    <row r="10" spans="1:3" ht="15">
      <c r="A10" s="132" t="s">
        <v>208</v>
      </c>
      <c r="B10" s="133" t="s">
        <v>337</v>
      </c>
      <c r="C10" s="133"/>
    </row>
    <row r="11" spans="1:3" ht="15">
      <c r="A11" s="132" t="s">
        <v>209</v>
      </c>
      <c r="B11" s="133" t="s">
        <v>338</v>
      </c>
      <c r="C11" s="133"/>
    </row>
    <row r="12" spans="1:3" ht="15">
      <c r="A12" s="132" t="s">
        <v>210</v>
      </c>
      <c r="B12" s="133" t="s">
        <v>339</v>
      </c>
      <c r="C12" s="133"/>
    </row>
    <row r="13" spans="1:13" ht="15">
      <c r="A13" s="132" t="s">
        <v>211</v>
      </c>
      <c r="B13" s="133" t="s">
        <v>340</v>
      </c>
      <c r="C13" s="133"/>
      <c r="M13" s="137"/>
    </row>
    <row r="14" spans="1:9" ht="15">
      <c r="A14" s="132"/>
      <c r="B14" s="133"/>
      <c r="C14" s="133"/>
      <c r="D14" s="133"/>
      <c r="E14" s="133"/>
      <c r="F14" s="133"/>
      <c r="G14" s="133"/>
      <c r="H14" s="133"/>
      <c r="I14" s="133"/>
    </row>
    <row r="15" spans="1:9" ht="15">
      <c r="A15" s="132"/>
      <c r="B15" s="133"/>
      <c r="C15" s="133"/>
      <c r="D15" s="133"/>
      <c r="E15" s="133"/>
      <c r="F15" s="133"/>
      <c r="G15" s="133"/>
      <c r="H15" s="133"/>
      <c r="I15" s="133"/>
    </row>
    <row r="16" spans="1:9" ht="15">
      <c r="A16" s="132"/>
      <c r="B16" s="133"/>
      <c r="C16" s="133"/>
      <c r="D16" s="133"/>
      <c r="E16" s="133"/>
      <c r="F16" s="133"/>
      <c r="G16" s="133"/>
      <c r="H16" s="133"/>
      <c r="I16" s="133"/>
    </row>
    <row r="17" spans="1:9" ht="15">
      <c r="A17" s="132"/>
      <c r="B17" s="133"/>
      <c r="C17" s="133"/>
      <c r="D17" s="133"/>
      <c r="E17" s="133"/>
      <c r="F17" s="133"/>
      <c r="G17" s="133"/>
      <c r="H17" s="133"/>
      <c r="I17" s="133"/>
    </row>
    <row r="18" spans="2:9" ht="15">
      <c r="B18" s="133"/>
      <c r="C18" s="133"/>
      <c r="D18" s="133"/>
      <c r="E18" s="133"/>
      <c r="F18" s="133"/>
      <c r="G18" s="133"/>
      <c r="H18" s="133"/>
      <c r="I18" s="133"/>
    </row>
    <row r="19" spans="2:9" ht="15">
      <c r="B19" s="133"/>
      <c r="C19" s="133"/>
      <c r="D19" s="133"/>
      <c r="E19" s="133"/>
      <c r="F19" s="133"/>
      <c r="G19" s="133"/>
      <c r="H19" s="133"/>
      <c r="I19" s="133"/>
    </row>
  </sheetData>
  <sheetProtection/>
  <printOptions/>
  <pageMargins left="0.1968503937007874" right="0.1968503937007874" top="0.984251968503937" bottom="0.984251968503937"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S472"/>
  <sheetViews>
    <sheetView zoomScalePageLayoutView="0" workbookViewId="0" topLeftCell="A1">
      <selection activeCell="F17" sqref="F17"/>
    </sheetView>
  </sheetViews>
  <sheetFormatPr defaultColWidth="11.421875" defaultRowHeight="12.75"/>
  <cols>
    <col min="1" max="1" width="5.00390625" style="30" customWidth="1"/>
    <col min="2" max="2" width="3.7109375" style="30" bestFit="1" customWidth="1"/>
    <col min="3" max="3" width="4.28125" style="30" bestFit="1" customWidth="1"/>
    <col min="4" max="4" width="17.140625" style="30" customWidth="1"/>
    <col min="5" max="19" width="6.7109375" style="30" customWidth="1"/>
    <col min="20" max="16384" width="11.421875" style="30" customWidth="1"/>
  </cols>
  <sheetData>
    <row r="1" spans="1:16" ht="16.5" customHeight="1">
      <c r="A1" s="140" t="s">
        <v>374</v>
      </c>
      <c r="B1" s="27"/>
      <c r="C1" s="27"/>
      <c r="D1" s="28"/>
      <c r="E1" s="28"/>
      <c r="F1" s="28"/>
      <c r="G1" s="28"/>
      <c r="H1" s="28"/>
      <c r="I1" s="28"/>
      <c r="J1" s="28"/>
      <c r="K1" s="28"/>
      <c r="L1" s="28"/>
      <c r="M1" s="29"/>
      <c r="N1" s="29"/>
      <c r="O1" s="29"/>
      <c r="P1" s="29"/>
    </row>
    <row r="2" spans="1:18" ht="16.5" customHeight="1">
      <c r="A2" s="32"/>
      <c r="B2" s="32"/>
      <c r="C2" s="32"/>
      <c r="D2" s="32"/>
      <c r="E2" s="32"/>
      <c r="F2" s="32"/>
      <c r="G2" s="32"/>
      <c r="H2" s="32"/>
      <c r="I2" s="32"/>
      <c r="J2" s="32"/>
      <c r="K2" s="32"/>
      <c r="L2" s="32"/>
      <c r="M2" s="33"/>
      <c r="N2" s="33"/>
      <c r="O2" s="33"/>
      <c r="P2" s="33"/>
      <c r="Q2" s="33"/>
      <c r="R2" s="58"/>
    </row>
    <row r="3" spans="1:19" s="34" customFormat="1" ht="9.75" customHeight="1">
      <c r="A3" s="458"/>
      <c r="B3" s="458"/>
      <c r="C3" s="458"/>
      <c r="D3" s="458"/>
      <c r="E3" s="458"/>
      <c r="F3" s="458"/>
      <c r="G3" s="458"/>
      <c r="H3" s="458"/>
      <c r="I3" s="458"/>
      <c r="J3" s="458"/>
      <c r="K3" s="458"/>
      <c r="L3" s="458"/>
      <c r="M3" s="459"/>
      <c r="N3" s="459"/>
      <c r="O3" s="459"/>
      <c r="P3" s="459"/>
      <c r="Q3" s="458"/>
      <c r="R3" s="458"/>
      <c r="S3" s="460"/>
    </row>
    <row r="4" spans="1:19" s="34" customFormat="1" ht="9" customHeight="1">
      <c r="A4" s="458"/>
      <c r="B4" s="458"/>
      <c r="C4" s="458"/>
      <c r="D4" s="458"/>
      <c r="E4" s="458"/>
      <c r="F4" s="458"/>
      <c r="G4" s="458"/>
      <c r="H4" s="458"/>
      <c r="I4" s="458"/>
      <c r="J4" s="458"/>
      <c r="K4" s="458"/>
      <c r="L4" s="458"/>
      <c r="M4" s="461"/>
      <c r="N4" s="461"/>
      <c r="O4" s="461"/>
      <c r="P4" s="461"/>
      <c r="Q4" s="462"/>
      <c r="R4" s="462"/>
      <c r="S4" s="462"/>
    </row>
    <row r="5" spans="1:19" s="34" customFormat="1" ht="12" customHeight="1">
      <c r="A5" s="463"/>
      <c r="B5" s="463"/>
      <c r="C5" s="463"/>
      <c r="D5" s="463"/>
      <c r="E5" s="464">
        <v>2002</v>
      </c>
      <c r="F5" s="464">
        <v>2003</v>
      </c>
      <c r="G5" s="464">
        <v>2004</v>
      </c>
      <c r="H5" s="464">
        <v>2005</v>
      </c>
      <c r="I5" s="464">
        <v>2006</v>
      </c>
      <c r="J5" s="464">
        <v>2007</v>
      </c>
      <c r="K5" s="464">
        <v>2008</v>
      </c>
      <c r="L5" s="464">
        <v>2009</v>
      </c>
      <c r="M5" s="464">
        <v>2010</v>
      </c>
      <c r="N5" s="464">
        <v>2011</v>
      </c>
      <c r="O5" s="464">
        <v>2012</v>
      </c>
      <c r="P5" s="464">
        <v>2013</v>
      </c>
      <c r="Q5" s="464">
        <v>2014</v>
      </c>
      <c r="R5" s="464">
        <v>2015</v>
      </c>
      <c r="S5" s="464">
        <v>2016</v>
      </c>
    </row>
    <row r="6" spans="1:19" s="34" customFormat="1" ht="3.75" customHeight="1">
      <c r="A6" s="29"/>
      <c r="B6" s="29"/>
      <c r="C6" s="29"/>
      <c r="D6" s="29"/>
      <c r="E6" s="29"/>
      <c r="F6" s="29"/>
      <c r="G6" s="29"/>
      <c r="H6" s="29"/>
      <c r="I6" s="29"/>
      <c r="J6" s="29"/>
      <c r="K6" s="29"/>
      <c r="L6" s="29"/>
      <c r="M6" s="29"/>
      <c r="N6" s="29"/>
      <c r="O6" s="29"/>
      <c r="P6" s="29"/>
      <c r="Q6" s="29"/>
      <c r="R6" s="29"/>
      <c r="S6" s="29"/>
    </row>
    <row r="7" spans="1:19" s="34" customFormat="1" ht="12" customHeight="1">
      <c r="A7" s="472" t="s">
        <v>37</v>
      </c>
      <c r="B7" s="472"/>
      <c r="C7" s="472"/>
      <c r="D7" s="472"/>
      <c r="E7" s="472">
        <v>290</v>
      </c>
      <c r="F7" s="472">
        <v>297</v>
      </c>
      <c r="G7" s="472">
        <v>314</v>
      </c>
      <c r="H7" s="472">
        <v>328</v>
      </c>
      <c r="I7" s="472">
        <v>330</v>
      </c>
      <c r="J7" s="472">
        <v>335</v>
      </c>
      <c r="K7" s="472">
        <v>340</v>
      </c>
      <c r="L7" s="472">
        <v>368</v>
      </c>
      <c r="M7" s="472">
        <v>389</v>
      </c>
      <c r="N7" s="472">
        <v>414</v>
      </c>
      <c r="O7" s="472">
        <v>439</v>
      </c>
      <c r="P7" s="472">
        <v>455</v>
      </c>
      <c r="Q7" s="472">
        <v>489</v>
      </c>
      <c r="R7" s="473">
        <v>495</v>
      </c>
      <c r="S7" s="473">
        <v>510</v>
      </c>
    </row>
    <row r="8" spans="1:19" s="34" customFormat="1" ht="12">
      <c r="A8" s="29" t="s">
        <v>196</v>
      </c>
      <c r="B8" s="29"/>
      <c r="C8" s="29"/>
      <c r="D8" s="29"/>
      <c r="E8" s="29">
        <v>275</v>
      </c>
      <c r="F8" s="29">
        <v>279</v>
      </c>
      <c r="G8" s="29">
        <v>301</v>
      </c>
      <c r="H8" s="29">
        <v>320</v>
      </c>
      <c r="I8" s="29">
        <v>326</v>
      </c>
      <c r="J8" s="29">
        <v>330</v>
      </c>
      <c r="K8" s="29">
        <v>336</v>
      </c>
      <c r="L8" s="29">
        <v>363</v>
      </c>
      <c r="M8" s="29">
        <v>378</v>
      </c>
      <c r="N8" s="29">
        <v>368</v>
      </c>
      <c r="O8" s="29">
        <v>411</v>
      </c>
      <c r="P8" s="29">
        <v>430</v>
      </c>
      <c r="Q8" s="29">
        <v>475</v>
      </c>
      <c r="R8" s="29">
        <v>474</v>
      </c>
      <c r="S8" s="29">
        <v>493</v>
      </c>
    </row>
    <row r="9" spans="1:19" s="35" customFormat="1" ht="12.75" customHeight="1">
      <c r="A9" s="472" t="s">
        <v>38</v>
      </c>
      <c r="B9" s="472"/>
      <c r="C9" s="472"/>
      <c r="D9" s="472"/>
      <c r="E9" s="474">
        <v>1606.844</v>
      </c>
      <c r="F9" s="474">
        <v>1958.8</v>
      </c>
      <c r="G9" s="474">
        <v>1970.7</v>
      </c>
      <c r="H9" s="474">
        <v>1857.1</v>
      </c>
      <c r="I9" s="474">
        <v>1879.48</v>
      </c>
      <c r="J9" s="474">
        <v>1805.5</v>
      </c>
      <c r="K9" s="474">
        <v>1816.9</v>
      </c>
      <c r="L9" s="474">
        <v>1850.7</v>
      </c>
      <c r="M9" s="474">
        <v>1934.8</v>
      </c>
      <c r="N9" s="474">
        <v>1917.1</v>
      </c>
      <c r="O9" s="474">
        <v>1771.6</v>
      </c>
      <c r="P9" s="474">
        <v>1788.2</v>
      </c>
      <c r="Q9" s="474">
        <v>1723.5</v>
      </c>
      <c r="R9" s="472">
        <v>1704</v>
      </c>
      <c r="S9" s="472">
        <v>1713</v>
      </c>
    </row>
    <row r="10" spans="1:19" s="35" customFormat="1" ht="12.75" customHeight="1">
      <c r="A10" s="31" t="s">
        <v>39</v>
      </c>
      <c r="B10" s="31"/>
      <c r="C10" s="31"/>
      <c r="D10" s="31"/>
      <c r="E10" s="159">
        <v>586.5</v>
      </c>
      <c r="F10" s="159">
        <v>714.96</v>
      </c>
      <c r="G10" s="159">
        <v>719.81</v>
      </c>
      <c r="H10" s="159">
        <v>675.64</v>
      </c>
      <c r="I10" s="159">
        <v>686.01</v>
      </c>
      <c r="J10" s="159">
        <v>660.65</v>
      </c>
      <c r="K10" s="159">
        <v>664.3</v>
      </c>
      <c r="L10" s="159">
        <v>675.25</v>
      </c>
      <c r="M10" s="159">
        <v>706.2</v>
      </c>
      <c r="N10" s="159">
        <v>699.73</v>
      </c>
      <c r="O10" s="159">
        <v>648.41</v>
      </c>
      <c r="P10" s="159">
        <v>652.7</v>
      </c>
      <c r="Q10" s="159">
        <v>629.1</v>
      </c>
      <c r="R10" s="160">
        <v>622</v>
      </c>
      <c r="S10" s="160">
        <v>626.9</v>
      </c>
    </row>
    <row r="11" spans="1:19" s="34" customFormat="1" ht="12.75" customHeight="1">
      <c r="A11" s="465" t="s">
        <v>40</v>
      </c>
      <c r="B11" s="465"/>
      <c r="C11" s="465"/>
      <c r="D11" s="465"/>
      <c r="E11" s="466"/>
      <c r="F11" s="466"/>
      <c r="G11" s="466"/>
      <c r="H11" s="466"/>
      <c r="I11" s="466"/>
      <c r="J11" s="466"/>
      <c r="K11" s="466"/>
      <c r="L11" s="466"/>
      <c r="M11" s="467"/>
      <c r="N11" s="467"/>
      <c r="O11" s="467"/>
      <c r="P11" s="467"/>
      <c r="Q11" s="467"/>
      <c r="R11" s="467"/>
      <c r="S11" s="467"/>
    </row>
    <row r="12" spans="1:19" s="34" customFormat="1" ht="15" customHeight="1">
      <c r="A12" s="467"/>
      <c r="B12" s="467" t="s">
        <v>41</v>
      </c>
      <c r="C12" s="467"/>
      <c r="D12" s="467"/>
      <c r="E12" s="468">
        <v>89.3</v>
      </c>
      <c r="F12" s="468">
        <v>93.2</v>
      </c>
      <c r="G12" s="468">
        <v>87.7</v>
      </c>
      <c r="H12" s="468">
        <v>89</v>
      </c>
      <c r="I12" s="468">
        <v>92</v>
      </c>
      <c r="J12" s="468">
        <v>94</v>
      </c>
      <c r="K12" s="468">
        <v>94</v>
      </c>
      <c r="L12" s="468">
        <v>93</v>
      </c>
      <c r="M12" s="468">
        <v>94</v>
      </c>
      <c r="N12" s="468">
        <v>95</v>
      </c>
      <c r="O12" s="468">
        <v>93</v>
      </c>
      <c r="P12" s="468">
        <v>93</v>
      </c>
      <c r="Q12" s="468">
        <v>94</v>
      </c>
      <c r="R12" s="467">
        <v>94.7</v>
      </c>
      <c r="S12" s="467">
        <v>94</v>
      </c>
    </row>
    <row r="13" spans="1:19" s="34" customFormat="1" ht="9.75" customHeight="1">
      <c r="A13" s="467"/>
      <c r="B13" s="470" t="s">
        <v>42</v>
      </c>
      <c r="C13" s="470"/>
      <c r="D13" s="470"/>
      <c r="E13" s="471">
        <v>91.9</v>
      </c>
      <c r="F13" s="471">
        <v>94.5</v>
      </c>
      <c r="G13" s="471">
        <v>90.9</v>
      </c>
      <c r="H13" s="471">
        <v>91</v>
      </c>
      <c r="I13" s="471">
        <v>95</v>
      </c>
      <c r="J13" s="471">
        <v>95</v>
      </c>
      <c r="K13" s="471">
        <v>96</v>
      </c>
      <c r="L13" s="471">
        <v>95</v>
      </c>
      <c r="M13" s="471">
        <v>94</v>
      </c>
      <c r="N13" s="471">
        <v>95</v>
      </c>
      <c r="O13" s="471">
        <v>96</v>
      </c>
      <c r="P13" s="471">
        <v>94</v>
      </c>
      <c r="Q13" s="471">
        <v>95.1</v>
      </c>
      <c r="R13" s="470">
        <v>95.4</v>
      </c>
      <c r="S13" s="470">
        <v>96</v>
      </c>
    </row>
    <row r="14" spans="1:19" s="34" customFormat="1" ht="15.75" customHeight="1">
      <c r="A14" s="467"/>
      <c r="B14" s="467" t="s">
        <v>43</v>
      </c>
      <c r="C14" s="467"/>
      <c r="D14" s="467"/>
      <c r="E14" s="468">
        <v>0</v>
      </c>
      <c r="F14" s="468">
        <v>0</v>
      </c>
      <c r="G14" s="468">
        <v>0</v>
      </c>
      <c r="H14" s="468">
        <v>0</v>
      </c>
      <c r="I14" s="468">
        <v>86</v>
      </c>
      <c r="J14" s="468">
        <v>90</v>
      </c>
      <c r="K14" s="468">
        <v>90</v>
      </c>
      <c r="L14" s="468">
        <v>90</v>
      </c>
      <c r="M14" s="468">
        <v>90</v>
      </c>
      <c r="N14" s="468">
        <v>91</v>
      </c>
      <c r="O14" s="468">
        <v>92</v>
      </c>
      <c r="P14" s="468">
        <v>91</v>
      </c>
      <c r="Q14" s="468">
        <v>92.7</v>
      </c>
      <c r="R14" s="469">
        <v>93.4</v>
      </c>
      <c r="S14" s="469">
        <v>94</v>
      </c>
    </row>
    <row r="15" spans="1:19" s="34" customFormat="1" ht="3.75" customHeight="1">
      <c r="A15" s="32"/>
      <c r="B15" s="32"/>
      <c r="C15" s="32"/>
      <c r="D15" s="32"/>
      <c r="E15" s="32"/>
      <c r="F15" s="32"/>
      <c r="G15" s="32"/>
      <c r="H15" s="32"/>
      <c r="I15" s="32"/>
      <c r="J15" s="32"/>
      <c r="K15" s="32"/>
      <c r="L15" s="32"/>
      <c r="M15" s="32"/>
      <c r="N15" s="32"/>
      <c r="O15" s="32"/>
      <c r="P15" s="32"/>
      <c r="Q15" s="32"/>
      <c r="R15" s="29"/>
      <c r="S15" s="32"/>
    </row>
    <row r="16" spans="1:18" s="37" customFormat="1" ht="5.25" customHeight="1">
      <c r="A16" s="29"/>
      <c r="B16" s="29"/>
      <c r="C16" s="29"/>
      <c r="D16" s="29"/>
      <c r="E16" s="29"/>
      <c r="F16" s="29"/>
      <c r="G16" s="29"/>
      <c r="H16" s="29"/>
      <c r="I16" s="29"/>
      <c r="J16" s="29"/>
      <c r="K16" s="29"/>
      <c r="L16" s="29"/>
      <c r="M16" s="29"/>
      <c r="N16" s="29"/>
      <c r="O16" s="29"/>
      <c r="P16" s="29"/>
      <c r="Q16" s="29"/>
      <c r="R16" s="158"/>
    </row>
    <row r="17" spans="1:18" s="37" customFormat="1" ht="12">
      <c r="A17" s="553" t="s">
        <v>0</v>
      </c>
      <c r="B17" s="553" t="s">
        <v>33</v>
      </c>
      <c r="C17" s="29"/>
      <c r="D17" s="29"/>
      <c r="E17" s="29"/>
      <c r="F17" s="29"/>
      <c r="G17" s="29"/>
      <c r="H17" s="29"/>
      <c r="I17" s="29"/>
      <c r="J17" s="29"/>
      <c r="K17" s="29"/>
      <c r="L17" s="29"/>
      <c r="M17" s="29"/>
      <c r="N17" s="29"/>
      <c r="O17" s="29"/>
      <c r="P17" s="29"/>
      <c r="Q17" s="29"/>
      <c r="R17" s="29"/>
    </row>
    <row r="18" spans="1:18" s="34" customFormat="1" ht="12">
      <c r="A18" s="29" t="s">
        <v>36</v>
      </c>
      <c r="B18" s="29" t="s">
        <v>44</v>
      </c>
      <c r="C18" s="29"/>
      <c r="D18" s="29"/>
      <c r="E18" s="29"/>
      <c r="F18" s="29"/>
      <c r="G18" s="29"/>
      <c r="H18" s="29"/>
      <c r="I18" s="29"/>
      <c r="J18" s="29"/>
      <c r="K18" s="29"/>
      <c r="L18" s="29"/>
      <c r="M18" s="29"/>
      <c r="N18" s="29"/>
      <c r="O18" s="29"/>
      <c r="P18" s="29"/>
      <c r="Q18" s="29"/>
      <c r="R18" s="29"/>
    </row>
    <row r="19" s="34" customFormat="1" ht="12" customHeight="1"/>
    <row r="20" spans="1:19" s="34" customFormat="1" ht="36" customHeight="1">
      <c r="A20" s="629" t="s">
        <v>197</v>
      </c>
      <c r="B20" s="629"/>
      <c r="C20" s="629"/>
      <c r="D20" s="629"/>
      <c r="E20" s="629"/>
      <c r="F20" s="629"/>
      <c r="G20" s="629"/>
      <c r="H20" s="629"/>
      <c r="I20" s="629"/>
      <c r="J20" s="629"/>
      <c r="K20" s="629"/>
      <c r="L20" s="629"/>
      <c r="M20" s="629"/>
      <c r="N20" s="629"/>
      <c r="O20" s="629"/>
      <c r="P20" s="629"/>
      <c r="Q20" s="629"/>
      <c r="R20" s="629"/>
      <c r="S20" s="629"/>
    </row>
    <row r="21" s="34" customFormat="1" ht="9"/>
    <row r="22" s="34" customFormat="1" ht="9"/>
    <row r="23" s="34" customFormat="1" ht="9"/>
    <row r="24" s="34" customFormat="1" ht="9"/>
    <row r="25" s="34" customFormat="1" ht="9"/>
    <row r="26" s="34" customFormat="1" ht="9"/>
    <row r="27" s="34" customFormat="1" ht="9"/>
    <row r="28" s="34" customFormat="1" ht="9"/>
    <row r="29" s="34" customFormat="1" ht="9"/>
    <row r="30" s="34" customFormat="1" ht="9"/>
    <row r="31" s="34" customFormat="1" ht="9"/>
    <row r="32" s="34" customFormat="1" ht="9"/>
    <row r="33" s="34" customFormat="1" ht="9"/>
    <row r="34" s="34" customFormat="1" ht="9"/>
    <row r="35" s="34" customFormat="1" ht="9"/>
    <row r="36" s="34" customFormat="1" ht="9"/>
    <row r="37" s="34" customFormat="1" ht="9"/>
    <row r="38" s="34" customFormat="1" ht="9"/>
    <row r="39" s="34" customFormat="1" ht="9"/>
    <row r="40" s="34" customFormat="1" ht="9"/>
    <row r="41" s="34" customFormat="1" ht="9"/>
    <row r="42" s="34" customFormat="1" ht="9"/>
    <row r="43" s="34" customFormat="1" ht="9"/>
    <row r="44" s="34" customFormat="1" ht="9"/>
    <row r="45" s="34" customFormat="1" ht="9"/>
    <row r="46" s="34" customFormat="1" ht="9"/>
    <row r="47" s="34" customFormat="1" ht="9"/>
    <row r="48" s="34" customFormat="1" ht="9"/>
    <row r="49" s="34" customFormat="1" ht="9"/>
    <row r="50" s="34" customFormat="1" ht="9"/>
    <row r="51" s="34" customFormat="1" ht="9"/>
    <row r="52" s="34" customFormat="1" ht="9"/>
    <row r="53" s="34" customFormat="1" ht="9"/>
    <row r="54" s="34" customFormat="1" ht="9"/>
    <row r="55" s="34" customFormat="1" ht="9"/>
    <row r="56" s="34" customFormat="1" ht="9"/>
    <row r="57" s="34" customFormat="1" ht="9"/>
    <row r="58" s="34" customFormat="1" ht="9"/>
    <row r="59" s="34" customFormat="1" ht="9"/>
    <row r="60" s="34" customFormat="1" ht="9"/>
    <row r="61" s="34" customFormat="1" ht="9"/>
    <row r="62" s="34" customFormat="1" ht="9"/>
    <row r="63" s="34" customFormat="1" ht="9"/>
    <row r="64" s="34" customFormat="1" ht="9"/>
    <row r="65" s="34" customFormat="1" ht="9"/>
    <row r="66" s="34" customFormat="1" ht="9"/>
    <row r="67" s="34" customFormat="1" ht="9"/>
    <row r="68" s="34" customFormat="1" ht="9"/>
    <row r="69" s="34" customFormat="1" ht="9"/>
    <row r="70" s="34" customFormat="1" ht="9"/>
    <row r="71" s="34" customFormat="1" ht="9"/>
    <row r="72" s="34" customFormat="1" ht="9"/>
    <row r="73" s="34" customFormat="1" ht="9"/>
    <row r="74" s="34" customFormat="1" ht="9"/>
    <row r="75" s="34" customFormat="1" ht="9"/>
    <row r="76" s="34" customFormat="1" ht="9"/>
    <row r="77" s="34" customFormat="1" ht="9"/>
    <row r="78" s="34" customFormat="1" ht="9"/>
    <row r="79" s="34" customFormat="1" ht="9"/>
    <row r="80" s="34" customFormat="1" ht="9"/>
    <row r="81" s="34" customFormat="1" ht="9"/>
    <row r="82" s="34" customFormat="1" ht="9"/>
    <row r="83" s="34" customFormat="1" ht="9"/>
    <row r="84" s="34" customFormat="1" ht="9"/>
    <row r="85" s="34" customFormat="1" ht="9"/>
    <row r="86" s="34" customFormat="1" ht="9"/>
    <row r="87" s="34" customFormat="1" ht="9"/>
    <row r="88" s="34" customFormat="1" ht="9"/>
    <row r="89" s="34" customFormat="1" ht="9"/>
    <row r="90" s="34" customFormat="1" ht="9"/>
    <row r="91" s="34" customFormat="1" ht="9"/>
    <row r="92" s="34" customFormat="1" ht="9"/>
    <row r="93" s="34" customFormat="1" ht="9"/>
    <row r="94" s="34" customFormat="1" ht="9"/>
    <row r="95" s="34" customFormat="1" ht="9"/>
    <row r="96" s="34" customFormat="1" ht="9"/>
    <row r="97" s="34" customFormat="1" ht="9"/>
    <row r="98" s="34" customFormat="1" ht="9"/>
    <row r="99" s="34" customFormat="1" ht="9"/>
    <row r="100" s="34" customFormat="1" ht="9"/>
    <row r="101" s="34" customFormat="1" ht="9"/>
    <row r="102" s="34" customFormat="1" ht="9"/>
    <row r="103" s="34" customFormat="1" ht="9"/>
    <row r="104" s="34" customFormat="1" ht="9"/>
    <row r="105" s="34" customFormat="1" ht="9"/>
    <row r="106" s="34" customFormat="1" ht="9"/>
    <row r="107" s="34" customFormat="1" ht="9"/>
    <row r="108" s="34" customFormat="1" ht="9"/>
    <row r="109" s="34" customFormat="1" ht="9"/>
    <row r="110" s="34" customFormat="1" ht="9"/>
    <row r="111" s="34" customFormat="1" ht="9"/>
    <row r="112" s="34" customFormat="1" ht="9"/>
    <row r="113" s="34" customFormat="1" ht="9"/>
    <row r="114" s="34" customFormat="1" ht="9"/>
    <row r="115" s="34" customFormat="1" ht="9"/>
    <row r="116" s="34" customFormat="1" ht="9"/>
    <row r="117" s="34" customFormat="1" ht="9"/>
    <row r="118" s="34" customFormat="1" ht="9"/>
    <row r="119" s="34" customFormat="1" ht="9"/>
    <row r="120" s="34" customFormat="1" ht="9"/>
    <row r="121" s="34" customFormat="1" ht="9"/>
    <row r="122" s="34" customFormat="1" ht="9"/>
    <row r="123" s="34" customFormat="1" ht="9"/>
    <row r="124" s="34" customFormat="1" ht="9"/>
    <row r="125" s="34" customFormat="1" ht="9"/>
    <row r="126" s="34" customFormat="1" ht="9"/>
    <row r="127" s="34" customFormat="1" ht="9"/>
    <row r="128" s="34" customFormat="1" ht="9"/>
    <row r="129" s="34" customFormat="1" ht="9"/>
    <row r="130" s="34" customFormat="1" ht="9"/>
    <row r="131" s="34" customFormat="1" ht="9"/>
    <row r="132" s="34" customFormat="1" ht="9"/>
    <row r="133" s="34" customFormat="1" ht="9"/>
    <row r="134" s="34" customFormat="1" ht="9"/>
    <row r="135" s="34" customFormat="1" ht="9"/>
    <row r="136" s="34" customFormat="1" ht="9"/>
    <row r="137" s="34" customFormat="1" ht="9"/>
    <row r="138" s="34" customFormat="1" ht="9"/>
    <row r="139" s="34" customFormat="1" ht="9"/>
    <row r="140" s="34" customFormat="1" ht="9"/>
    <row r="141" s="34" customFormat="1" ht="9"/>
    <row r="142" s="34" customFormat="1" ht="9"/>
    <row r="143" s="34" customFormat="1" ht="9"/>
    <row r="144" s="34" customFormat="1" ht="9"/>
    <row r="145" s="34" customFormat="1" ht="9"/>
    <row r="146" s="34" customFormat="1" ht="9"/>
    <row r="147" s="34" customFormat="1" ht="9"/>
    <row r="148" s="34" customFormat="1" ht="9"/>
    <row r="149" s="34" customFormat="1" ht="9"/>
    <row r="150" s="34" customFormat="1" ht="9"/>
    <row r="151" s="34" customFormat="1" ht="9"/>
    <row r="152" s="34" customFormat="1" ht="9"/>
    <row r="153" s="34" customFormat="1" ht="9"/>
    <row r="154" s="34" customFormat="1" ht="9"/>
    <row r="155" s="34" customFormat="1" ht="9"/>
    <row r="156" s="34" customFormat="1" ht="9"/>
    <row r="157" s="34" customFormat="1" ht="9"/>
    <row r="158" s="34" customFormat="1" ht="9"/>
    <row r="159" s="34" customFormat="1" ht="9"/>
    <row r="160" s="34" customFormat="1" ht="9"/>
    <row r="161" s="34" customFormat="1" ht="9"/>
    <row r="162" s="34" customFormat="1" ht="9"/>
    <row r="163" s="34" customFormat="1" ht="9"/>
    <row r="164" s="34" customFormat="1" ht="9"/>
    <row r="165" s="34" customFormat="1" ht="9"/>
    <row r="166" s="34" customFormat="1" ht="9"/>
    <row r="167" s="34" customFormat="1" ht="9"/>
    <row r="168" s="34" customFormat="1" ht="9"/>
    <row r="169" s="34" customFormat="1" ht="9"/>
    <row r="170" s="34" customFormat="1" ht="9"/>
    <row r="171" s="34" customFormat="1" ht="9"/>
    <row r="172" s="34" customFormat="1" ht="9"/>
    <row r="173" s="34" customFormat="1" ht="9"/>
    <row r="174" s="34" customFormat="1" ht="9"/>
    <row r="175" s="34" customFormat="1" ht="9"/>
    <row r="176" s="34" customFormat="1" ht="9"/>
    <row r="177" s="34" customFormat="1" ht="9"/>
    <row r="178" s="34" customFormat="1" ht="9"/>
    <row r="179" s="34" customFormat="1" ht="9"/>
    <row r="180" s="34" customFormat="1" ht="9"/>
    <row r="181" s="34" customFormat="1" ht="9"/>
    <row r="182" s="34" customFormat="1" ht="9"/>
    <row r="183" s="34" customFormat="1" ht="9"/>
    <row r="184" s="34" customFormat="1" ht="9"/>
    <row r="185" s="34" customFormat="1" ht="9"/>
    <row r="186" s="34" customFormat="1" ht="9"/>
    <row r="187" s="34" customFormat="1" ht="9"/>
    <row r="188" s="34" customFormat="1" ht="9"/>
    <row r="189" s="34" customFormat="1" ht="9"/>
    <row r="190" s="34" customFormat="1" ht="9"/>
    <row r="191" s="34" customFormat="1" ht="9"/>
    <row r="192" s="34" customFormat="1" ht="9"/>
    <row r="193" s="34" customFormat="1" ht="9"/>
    <row r="194" s="34" customFormat="1" ht="9"/>
    <row r="195" s="34" customFormat="1" ht="9"/>
    <row r="196" s="34" customFormat="1" ht="9"/>
    <row r="197" s="34" customFormat="1" ht="9"/>
    <row r="198" s="34" customFormat="1" ht="9"/>
    <row r="199" s="34" customFormat="1" ht="9"/>
    <row r="200" s="34" customFormat="1" ht="9"/>
    <row r="201" s="34" customFormat="1" ht="9"/>
    <row r="202" s="34" customFormat="1" ht="9"/>
    <row r="203" s="34" customFormat="1" ht="9"/>
    <row r="204" s="34" customFormat="1" ht="9"/>
    <row r="205" s="34" customFormat="1" ht="9"/>
    <row r="206" s="34" customFormat="1" ht="9"/>
    <row r="207" s="34" customFormat="1" ht="9"/>
    <row r="208" s="34" customFormat="1" ht="9"/>
    <row r="209" s="34" customFormat="1" ht="9"/>
    <row r="210" s="34" customFormat="1" ht="9"/>
    <row r="211" s="34" customFormat="1" ht="9"/>
    <row r="212" s="34" customFormat="1" ht="9"/>
    <row r="213" s="34" customFormat="1" ht="9"/>
    <row r="214" s="34" customFormat="1" ht="9"/>
    <row r="215" s="34" customFormat="1" ht="9"/>
    <row r="216" s="34" customFormat="1" ht="9"/>
    <row r="217" s="34" customFormat="1" ht="9"/>
    <row r="218" s="34" customFormat="1" ht="9"/>
    <row r="219" s="34" customFormat="1" ht="9"/>
    <row r="220" s="34" customFormat="1" ht="9"/>
    <row r="221" s="34" customFormat="1" ht="9"/>
    <row r="222" s="34" customFormat="1" ht="9"/>
    <row r="223" s="34" customFormat="1" ht="9"/>
    <row r="224" s="34" customFormat="1" ht="9"/>
    <row r="225" s="34" customFormat="1" ht="9"/>
    <row r="226" s="34" customFormat="1" ht="9"/>
    <row r="227" s="34" customFormat="1" ht="9"/>
    <row r="228" s="34" customFormat="1" ht="9"/>
    <row r="229" s="34" customFormat="1" ht="9"/>
    <row r="230" s="34" customFormat="1" ht="9"/>
    <row r="231" s="34" customFormat="1" ht="9"/>
    <row r="232" s="34" customFormat="1" ht="9"/>
    <row r="233" s="34" customFormat="1" ht="9"/>
    <row r="234" s="34" customFormat="1" ht="9"/>
    <row r="235" s="34" customFormat="1" ht="9"/>
    <row r="236" s="34" customFormat="1" ht="9"/>
    <row r="237" s="34" customFormat="1" ht="9"/>
    <row r="238" s="34" customFormat="1" ht="9"/>
    <row r="239" s="34" customFormat="1" ht="9"/>
    <row r="240" s="34" customFormat="1" ht="9"/>
    <row r="241" s="34" customFormat="1" ht="9"/>
    <row r="242" s="34" customFormat="1" ht="9"/>
    <row r="243" s="34" customFormat="1" ht="9"/>
    <row r="244" s="34" customFormat="1" ht="9"/>
    <row r="245" s="34" customFormat="1" ht="9"/>
    <row r="246" s="34" customFormat="1" ht="9"/>
    <row r="247" s="34" customFormat="1" ht="9"/>
    <row r="248" s="34" customFormat="1" ht="9"/>
    <row r="249" s="34" customFormat="1" ht="9"/>
    <row r="250" s="34" customFormat="1" ht="9"/>
    <row r="251" s="34" customFormat="1" ht="9"/>
    <row r="252" s="34" customFormat="1" ht="9"/>
    <row r="253" s="34" customFormat="1" ht="9"/>
    <row r="254" s="34" customFormat="1" ht="9"/>
    <row r="255" s="34" customFormat="1" ht="9"/>
    <row r="256" s="34" customFormat="1" ht="9"/>
    <row r="257" s="34" customFormat="1" ht="9"/>
    <row r="258" s="34" customFormat="1" ht="9"/>
    <row r="259" s="34" customFormat="1" ht="9"/>
    <row r="260" s="34" customFormat="1" ht="9"/>
    <row r="261" s="34" customFormat="1" ht="9"/>
    <row r="262" s="34" customFormat="1" ht="9"/>
    <row r="263" s="34" customFormat="1" ht="9"/>
    <row r="264" s="34" customFormat="1" ht="9"/>
    <row r="265" s="34" customFormat="1" ht="9"/>
    <row r="266" s="34" customFormat="1" ht="9"/>
    <row r="267" s="34" customFormat="1" ht="9"/>
    <row r="268" s="34" customFormat="1" ht="9"/>
    <row r="269" s="34" customFormat="1" ht="9"/>
    <row r="270" s="34" customFormat="1" ht="9"/>
    <row r="271" s="34" customFormat="1" ht="9"/>
    <row r="272" s="34" customFormat="1" ht="9"/>
    <row r="273" s="34" customFormat="1" ht="9"/>
    <row r="274" s="34" customFormat="1" ht="9"/>
    <row r="275" s="34" customFormat="1" ht="9"/>
    <row r="276" s="34" customFormat="1" ht="9"/>
    <row r="277" s="34" customFormat="1" ht="9"/>
    <row r="278" s="34" customFormat="1" ht="9"/>
    <row r="279" s="34" customFormat="1" ht="9"/>
    <row r="280" s="34" customFormat="1" ht="9"/>
    <row r="281" s="34" customFormat="1" ht="9"/>
    <row r="282" s="34" customFormat="1" ht="9"/>
    <row r="283" s="34" customFormat="1" ht="9"/>
    <row r="284" s="34" customFormat="1" ht="9"/>
    <row r="285" s="34" customFormat="1" ht="9"/>
    <row r="286" s="34" customFormat="1" ht="9"/>
    <row r="287" s="34" customFormat="1" ht="9"/>
    <row r="288" s="34" customFormat="1" ht="9"/>
    <row r="289" s="34" customFormat="1" ht="9"/>
    <row r="290" s="34" customFormat="1" ht="9"/>
    <row r="291" s="34" customFormat="1" ht="9"/>
    <row r="292" s="34" customFormat="1" ht="9"/>
    <row r="293" s="34" customFormat="1" ht="9"/>
    <row r="294" s="34" customFormat="1" ht="9"/>
    <row r="295" s="34" customFormat="1" ht="9"/>
    <row r="296" s="34" customFormat="1" ht="9"/>
    <row r="297" s="34" customFormat="1" ht="9"/>
    <row r="298" s="34" customFormat="1" ht="9"/>
    <row r="299" s="34" customFormat="1" ht="9"/>
    <row r="300" s="34" customFormat="1" ht="9"/>
    <row r="301" s="34" customFormat="1" ht="9"/>
    <row r="302" s="34" customFormat="1" ht="9"/>
    <row r="303" s="34" customFormat="1" ht="9"/>
    <row r="304" s="34" customFormat="1" ht="9"/>
    <row r="305" s="34" customFormat="1" ht="9"/>
    <row r="306" s="34" customFormat="1" ht="9"/>
    <row r="307" s="34" customFormat="1" ht="9"/>
    <row r="308" s="34" customFormat="1" ht="9"/>
    <row r="309" s="34" customFormat="1" ht="9"/>
    <row r="310" s="34" customFormat="1" ht="9"/>
    <row r="311" s="34" customFormat="1" ht="9"/>
    <row r="312" s="34" customFormat="1" ht="9"/>
    <row r="313" s="34" customFormat="1" ht="9"/>
    <row r="314" s="34" customFormat="1" ht="9"/>
    <row r="315" s="34" customFormat="1" ht="9"/>
    <row r="316" s="34" customFormat="1" ht="9"/>
    <row r="317" s="34" customFormat="1" ht="9"/>
    <row r="318" s="34" customFormat="1" ht="9"/>
    <row r="319" s="34" customFormat="1" ht="9"/>
    <row r="320" s="34" customFormat="1" ht="9"/>
    <row r="321" s="34" customFormat="1" ht="9"/>
    <row r="322" s="34" customFormat="1" ht="9"/>
    <row r="323" s="34" customFormat="1" ht="9"/>
    <row r="324" s="34" customFormat="1" ht="9"/>
    <row r="325" s="34" customFormat="1" ht="9"/>
    <row r="326" s="34" customFormat="1" ht="9"/>
    <row r="327" s="34" customFormat="1" ht="9"/>
    <row r="328" s="34" customFormat="1" ht="9"/>
    <row r="329" s="34" customFormat="1" ht="9"/>
    <row r="330" s="34" customFormat="1" ht="9"/>
    <row r="331" s="34" customFormat="1" ht="9"/>
    <row r="332" s="34" customFormat="1" ht="9"/>
    <row r="333" s="34" customFormat="1" ht="9"/>
    <row r="334" s="34" customFormat="1" ht="9"/>
    <row r="335" s="34" customFormat="1" ht="9"/>
    <row r="336" s="34" customFormat="1" ht="9"/>
    <row r="337" s="34" customFormat="1" ht="9"/>
    <row r="338" s="34" customFormat="1" ht="9"/>
    <row r="339" s="34" customFormat="1" ht="9"/>
    <row r="340" s="34" customFormat="1" ht="9"/>
    <row r="341" s="34" customFormat="1" ht="9"/>
    <row r="342" s="34" customFormat="1" ht="9"/>
    <row r="343" s="34" customFormat="1" ht="9"/>
    <row r="344" s="34" customFormat="1" ht="9"/>
    <row r="345" s="34" customFormat="1" ht="9"/>
    <row r="346" s="34" customFormat="1" ht="9"/>
    <row r="347" s="34" customFormat="1" ht="9"/>
    <row r="348" s="34" customFormat="1" ht="9"/>
    <row r="349" s="34" customFormat="1" ht="9"/>
    <row r="350" s="34" customFormat="1" ht="9"/>
    <row r="351" s="34" customFormat="1" ht="9"/>
    <row r="352" s="34" customFormat="1" ht="9"/>
    <row r="353" s="34" customFormat="1" ht="9"/>
    <row r="354" s="34" customFormat="1" ht="9"/>
    <row r="355" s="34" customFormat="1" ht="9"/>
    <row r="356" s="34" customFormat="1" ht="9"/>
    <row r="357" s="34" customFormat="1" ht="9"/>
    <row r="358" s="34" customFormat="1" ht="9"/>
    <row r="359" s="34" customFormat="1" ht="9"/>
    <row r="360" s="34" customFormat="1" ht="9"/>
    <row r="361" s="34" customFormat="1" ht="9"/>
    <row r="362" s="34" customFormat="1" ht="9"/>
    <row r="363" s="34" customFormat="1" ht="9"/>
    <row r="364" s="34" customFormat="1" ht="9"/>
    <row r="365" s="34" customFormat="1" ht="9"/>
    <row r="366" s="34" customFormat="1" ht="9"/>
    <row r="367" s="34" customFormat="1" ht="9"/>
    <row r="368" s="34" customFormat="1" ht="9"/>
    <row r="369" s="34" customFormat="1" ht="9"/>
    <row r="370" s="34" customFormat="1" ht="9"/>
    <row r="371" s="34" customFormat="1" ht="9"/>
    <row r="372" s="34" customFormat="1" ht="9"/>
    <row r="373" s="34" customFormat="1" ht="9"/>
    <row r="374" s="34" customFormat="1" ht="9"/>
    <row r="375" s="34" customFormat="1" ht="9"/>
    <row r="376" s="34" customFormat="1" ht="9"/>
    <row r="377" s="34" customFormat="1" ht="9"/>
    <row r="378" s="34" customFormat="1" ht="9"/>
    <row r="379" s="34" customFormat="1" ht="9"/>
    <row r="380" s="34" customFormat="1" ht="9"/>
    <row r="381" s="34" customFormat="1" ht="9"/>
    <row r="382" s="34" customFormat="1" ht="9"/>
    <row r="383" s="34" customFormat="1" ht="9"/>
    <row r="384" s="34" customFormat="1" ht="9"/>
    <row r="385" s="34" customFormat="1" ht="9"/>
    <row r="386" s="34" customFormat="1" ht="9"/>
    <row r="387" s="34" customFormat="1" ht="9"/>
    <row r="388" s="34" customFormat="1" ht="9"/>
    <row r="389" s="34" customFormat="1" ht="9"/>
    <row r="390" s="34" customFormat="1" ht="9"/>
    <row r="391" s="34" customFormat="1" ht="9"/>
    <row r="392" s="34" customFormat="1" ht="9"/>
    <row r="393" s="34" customFormat="1" ht="9"/>
    <row r="394" s="34" customFormat="1" ht="9"/>
    <row r="395" s="34" customFormat="1" ht="9"/>
    <row r="396" s="34" customFormat="1" ht="9"/>
    <row r="397" s="34" customFormat="1" ht="9"/>
    <row r="398" s="34" customFormat="1" ht="9"/>
    <row r="399" s="34" customFormat="1" ht="9"/>
    <row r="400" s="34" customFormat="1" ht="9"/>
    <row r="401" s="34" customFormat="1" ht="9"/>
    <row r="402" s="34" customFormat="1" ht="9"/>
    <row r="403" s="34" customFormat="1" ht="9"/>
    <row r="404" s="34" customFormat="1" ht="9"/>
    <row r="405" s="34" customFormat="1" ht="9"/>
    <row r="406" s="34" customFormat="1" ht="9"/>
    <row r="407" s="34" customFormat="1" ht="9"/>
    <row r="408" s="34" customFormat="1" ht="9"/>
    <row r="409" s="34" customFormat="1" ht="9"/>
    <row r="410" s="34" customFormat="1" ht="9"/>
    <row r="411" s="34" customFormat="1" ht="9"/>
    <row r="412" s="34" customFormat="1" ht="9"/>
    <row r="413" s="34" customFormat="1" ht="9"/>
    <row r="414" s="34" customFormat="1" ht="9"/>
    <row r="415" s="34" customFormat="1" ht="9"/>
    <row r="416" s="34" customFormat="1" ht="9"/>
    <row r="417" s="34" customFormat="1" ht="9"/>
    <row r="418" s="34" customFormat="1" ht="9"/>
    <row r="419" s="34" customFormat="1" ht="9"/>
    <row r="420" s="34" customFormat="1" ht="9"/>
    <row r="421" s="34" customFormat="1" ht="9"/>
    <row r="422" s="34" customFormat="1" ht="9"/>
    <row r="423" s="34" customFormat="1" ht="9"/>
    <row r="424" s="34" customFormat="1" ht="9"/>
    <row r="425" s="34" customFormat="1" ht="9"/>
    <row r="426" s="34" customFormat="1" ht="9"/>
    <row r="427" s="34" customFormat="1" ht="9"/>
    <row r="428" s="34" customFormat="1" ht="9"/>
    <row r="429" s="34" customFormat="1" ht="9"/>
    <row r="430" s="34" customFormat="1" ht="9"/>
    <row r="431" s="34" customFormat="1" ht="9"/>
    <row r="432" s="34" customFormat="1" ht="9"/>
    <row r="433" s="34" customFormat="1" ht="9"/>
    <row r="434" s="34" customFormat="1" ht="9"/>
    <row r="435" s="34" customFormat="1" ht="9"/>
    <row r="436" s="34" customFormat="1" ht="9"/>
    <row r="437" s="34" customFormat="1" ht="9"/>
    <row r="438" s="34" customFormat="1" ht="9"/>
    <row r="439" s="34" customFormat="1" ht="9"/>
    <row r="440" s="34" customFormat="1" ht="9"/>
    <row r="441" s="34" customFormat="1" ht="9"/>
    <row r="442" s="34" customFormat="1" ht="9"/>
    <row r="443" s="34" customFormat="1" ht="9"/>
    <row r="444" s="34" customFormat="1" ht="9"/>
    <row r="445" s="34" customFormat="1" ht="9"/>
    <row r="446" s="34" customFormat="1" ht="9"/>
    <row r="447" s="34" customFormat="1" ht="9"/>
    <row r="448" s="34" customFormat="1" ht="9"/>
    <row r="449" s="34" customFormat="1" ht="9"/>
    <row r="450" s="34" customFormat="1" ht="9"/>
    <row r="451" s="34" customFormat="1" ht="9"/>
    <row r="452" s="34" customFormat="1" ht="9"/>
    <row r="453" s="34" customFormat="1" ht="9"/>
    <row r="454" s="34" customFormat="1" ht="9"/>
    <row r="455" s="34" customFormat="1" ht="9"/>
    <row r="456" s="34" customFormat="1" ht="9"/>
    <row r="457" s="34" customFormat="1" ht="9"/>
    <row r="458" s="34" customFormat="1" ht="9"/>
    <row r="459" s="34" customFormat="1" ht="9"/>
    <row r="460" s="34" customFormat="1" ht="9"/>
    <row r="461" s="34" customFormat="1" ht="9"/>
    <row r="462" s="34" customFormat="1" ht="9"/>
    <row r="463" s="34" customFormat="1" ht="9"/>
    <row r="464" spans="13:16" s="34" customFormat="1" ht="12.75">
      <c r="M464" s="30"/>
      <c r="N464" s="30"/>
      <c r="O464" s="30"/>
      <c r="P464" s="30"/>
    </row>
    <row r="465" spans="13:16" s="34" customFormat="1" ht="12.75">
      <c r="M465" s="30"/>
      <c r="N465" s="30"/>
      <c r="O465" s="30"/>
      <c r="P465" s="30"/>
    </row>
    <row r="466" spans="13:16" s="34" customFormat="1" ht="12.75">
      <c r="M466" s="30"/>
      <c r="N466" s="30"/>
      <c r="O466" s="30"/>
      <c r="P466" s="30"/>
    </row>
    <row r="467" spans="13:16" s="34" customFormat="1" ht="12.75">
      <c r="M467" s="30"/>
      <c r="N467" s="30"/>
      <c r="O467" s="30"/>
      <c r="P467" s="30"/>
    </row>
    <row r="468" spans="13:16" s="34" customFormat="1" ht="12.75">
      <c r="M468" s="30"/>
      <c r="N468" s="30"/>
      <c r="O468" s="30"/>
      <c r="P468" s="30"/>
    </row>
    <row r="469" spans="13:16" s="34" customFormat="1" ht="12.75">
      <c r="M469" s="30"/>
      <c r="N469" s="30"/>
      <c r="O469" s="30"/>
      <c r="P469" s="30"/>
    </row>
    <row r="470" spans="13:16" s="34" customFormat="1" ht="12.75">
      <c r="M470" s="30"/>
      <c r="N470" s="30"/>
      <c r="O470" s="30"/>
      <c r="P470" s="30"/>
    </row>
    <row r="471" spans="13:16" s="34" customFormat="1" ht="12.75">
      <c r="M471" s="30"/>
      <c r="N471" s="30"/>
      <c r="O471" s="30"/>
      <c r="P471" s="30"/>
    </row>
    <row r="472" spans="1:12" ht="12.75">
      <c r="A472" s="34"/>
      <c r="B472" s="34"/>
      <c r="C472" s="34"/>
      <c r="D472" s="34"/>
      <c r="E472" s="34"/>
      <c r="F472" s="34"/>
      <c r="G472" s="34"/>
      <c r="H472" s="34"/>
      <c r="I472" s="34"/>
      <c r="J472" s="34"/>
      <c r="K472" s="34"/>
      <c r="L472" s="34"/>
    </row>
  </sheetData>
  <sheetProtection/>
  <mergeCells count="1">
    <mergeCell ref="A20:S20"/>
  </mergeCells>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dimension ref="A1:R51"/>
  <sheetViews>
    <sheetView zoomScalePageLayoutView="0" workbookViewId="0" topLeftCell="A16">
      <selection activeCell="F17" sqref="F17"/>
    </sheetView>
  </sheetViews>
  <sheetFormatPr defaultColWidth="9.140625" defaultRowHeight="12.75"/>
  <cols>
    <col min="1" max="1" width="26.00390625" style="162" customWidth="1"/>
    <col min="2" max="11" width="8.7109375" style="162" customWidth="1"/>
    <col min="12" max="12" width="9.140625" style="162" customWidth="1"/>
    <col min="13" max="16384" width="9.140625" style="162" customWidth="1"/>
  </cols>
  <sheetData>
    <row r="1" ht="15">
      <c r="A1" s="161" t="s">
        <v>378</v>
      </c>
    </row>
    <row r="2" spans="2:9" ht="12.75">
      <c r="B2" s="163"/>
      <c r="C2" s="163"/>
      <c r="D2" s="163"/>
      <c r="E2" s="164"/>
      <c r="F2" s="163"/>
      <c r="G2" s="163"/>
      <c r="H2" s="163"/>
      <c r="I2" s="163"/>
    </row>
    <row r="3" spans="1:17" s="213" customFormat="1" ht="12.75">
      <c r="A3" s="165" t="s">
        <v>225</v>
      </c>
      <c r="B3" s="163"/>
      <c r="C3" s="163"/>
      <c r="D3" s="163"/>
      <c r="E3" s="164"/>
      <c r="F3" s="163"/>
      <c r="G3" s="163"/>
      <c r="H3" s="163"/>
      <c r="I3" s="163"/>
      <c r="J3" s="162"/>
      <c r="K3" s="162"/>
      <c r="L3" s="162"/>
      <c r="M3" s="217"/>
      <c r="N3" s="217"/>
      <c r="O3" s="162"/>
      <c r="P3" s="162"/>
      <c r="Q3" s="162"/>
    </row>
    <row r="4" spans="1:17" s="213" customFormat="1" ht="13.5" thickBot="1">
      <c r="A4" s="165"/>
      <c r="B4" s="163"/>
      <c r="C4" s="163"/>
      <c r="D4" s="163"/>
      <c r="E4" s="164"/>
      <c r="F4" s="163"/>
      <c r="G4" s="163"/>
      <c r="H4" s="163"/>
      <c r="I4" s="163"/>
      <c r="J4" s="162"/>
      <c r="K4" s="162"/>
      <c r="L4" s="162"/>
      <c r="M4" s="217"/>
      <c r="N4" s="217"/>
      <c r="O4" s="162"/>
      <c r="P4" s="162"/>
      <c r="Q4" s="162"/>
    </row>
    <row r="5" spans="1:17" s="213" customFormat="1" ht="12.75">
      <c r="A5" s="516" t="s">
        <v>226</v>
      </c>
      <c r="B5" s="517">
        <v>2001</v>
      </c>
      <c r="C5" s="517">
        <v>2002</v>
      </c>
      <c r="D5" s="517">
        <v>2003</v>
      </c>
      <c r="E5" s="517">
        <v>2004</v>
      </c>
      <c r="F5" s="517">
        <v>2005</v>
      </c>
      <c r="G5" s="517">
        <v>2006</v>
      </c>
      <c r="H5" s="517">
        <v>2007</v>
      </c>
      <c r="I5" s="517">
        <v>2008</v>
      </c>
      <c r="J5" s="518">
        <v>2009</v>
      </c>
      <c r="K5" s="518">
        <v>2010</v>
      </c>
      <c r="L5" s="518">
        <v>2011</v>
      </c>
      <c r="M5" s="518">
        <v>2012</v>
      </c>
      <c r="N5" s="518">
        <v>2013</v>
      </c>
      <c r="O5" s="518">
        <v>2014</v>
      </c>
      <c r="P5" s="519">
        <v>2015</v>
      </c>
      <c r="Q5" s="520">
        <v>2016</v>
      </c>
    </row>
    <row r="6" spans="1:17" s="213" customFormat="1" ht="12.75">
      <c r="A6" s="166" t="s">
        <v>227</v>
      </c>
      <c r="B6" s="167">
        <f>'[7]Matèria fresca'!$H$13</f>
        <v>431536.4175646156</v>
      </c>
      <c r="C6" s="167">
        <f>'[8]2002'!$E$330</f>
        <v>424801.97361314297</v>
      </c>
      <c r="D6" s="167">
        <f>'[8]2003'!$D$349</f>
        <v>401641.1779136658</v>
      </c>
      <c r="E6" s="167">
        <v>377028</v>
      </c>
      <c r="F6" s="167">
        <f>539353-F7-F8</f>
        <v>366040</v>
      </c>
      <c r="G6" s="167">
        <v>364262.8130503893</v>
      </c>
      <c r="H6" s="167">
        <f>H9-H7-H8</f>
        <v>386732</v>
      </c>
      <c r="I6" s="167">
        <f>I9-I8-I7</f>
        <v>378491.5999999999</v>
      </c>
      <c r="J6" s="168">
        <v>349451</v>
      </c>
      <c r="K6" s="168">
        <v>335645</v>
      </c>
      <c r="L6" s="168">
        <v>347473</v>
      </c>
      <c r="M6" s="168">
        <v>344647.69000000006</v>
      </c>
      <c r="N6" s="168">
        <v>340843</v>
      </c>
      <c r="O6" s="168">
        <v>345170</v>
      </c>
      <c r="P6" s="514">
        <v>358284.5699999994</v>
      </c>
      <c r="Q6" s="218">
        <v>358820</v>
      </c>
    </row>
    <row r="7" spans="1:17" s="213" customFormat="1" ht="12.75">
      <c r="A7" s="534" t="s">
        <v>136</v>
      </c>
      <c r="B7" s="535">
        <v>135212</v>
      </c>
      <c r="C7" s="535">
        <f>'[8]2002'!$E$12+'[8]2002'!$E$16</f>
        <v>97812.12590533812</v>
      </c>
      <c r="D7" s="535">
        <f>'[8]2003'!$D$24</f>
        <v>116583.28158638296</v>
      </c>
      <c r="E7" s="535">
        <v>146051.99</v>
      </c>
      <c r="F7" s="535">
        <v>126072</v>
      </c>
      <c r="G7" s="535">
        <v>129654.3</v>
      </c>
      <c r="H7" s="535">
        <v>148907</v>
      </c>
      <c r="I7" s="535">
        <v>145232.14</v>
      </c>
      <c r="J7" s="535">
        <v>144951</v>
      </c>
      <c r="K7" s="536">
        <v>144628</v>
      </c>
      <c r="L7" s="536">
        <v>136862</v>
      </c>
      <c r="M7" s="536">
        <v>134494.58000000002</v>
      </c>
      <c r="N7" s="536">
        <v>133605.7</v>
      </c>
      <c r="O7" s="536">
        <v>122927.3</v>
      </c>
      <c r="P7" s="537">
        <v>130594.68</v>
      </c>
      <c r="Q7" s="538">
        <v>143045</v>
      </c>
    </row>
    <row r="8" spans="1:18" s="213" customFormat="1" ht="12.75">
      <c r="A8" s="166" t="s">
        <v>228</v>
      </c>
      <c r="B8" s="167"/>
      <c r="C8" s="167"/>
      <c r="D8" s="167"/>
      <c r="E8" s="167">
        <v>30848.15</v>
      </c>
      <c r="F8" s="167">
        <v>47241</v>
      </c>
      <c r="G8" s="167">
        <v>53370.939865112305</v>
      </c>
      <c r="H8" s="167">
        <v>57951</v>
      </c>
      <c r="I8" s="167">
        <v>60865.08</v>
      </c>
      <c r="J8" s="167">
        <v>53821</v>
      </c>
      <c r="K8" s="167">
        <v>55146</v>
      </c>
      <c r="L8" s="167">
        <v>52831</v>
      </c>
      <c r="M8" s="167">
        <v>56192.96</v>
      </c>
      <c r="N8" s="167">
        <v>53474.8</v>
      </c>
      <c r="O8" s="167">
        <v>52746</v>
      </c>
      <c r="P8" s="514">
        <v>52720.16</v>
      </c>
      <c r="Q8" s="218">
        <v>50757</v>
      </c>
      <c r="R8" s="167"/>
    </row>
    <row r="9" spans="1:18" s="213" customFormat="1" ht="13.5" thickBot="1">
      <c r="A9" s="530" t="s">
        <v>229</v>
      </c>
      <c r="B9" s="531">
        <f>B6+B7+B8</f>
        <v>566748.4175646156</v>
      </c>
      <c r="C9" s="531">
        <f>C6+C7+C8</f>
        <v>522614.09951848106</v>
      </c>
      <c r="D9" s="531">
        <f>D6+D7+D8</f>
        <v>518224.4595000487</v>
      </c>
      <c r="E9" s="531">
        <f>SUM(E6:E8)</f>
        <v>553928.14</v>
      </c>
      <c r="F9" s="531">
        <f>SUM(F6:F8)</f>
        <v>539353</v>
      </c>
      <c r="G9" s="531">
        <f>SUM(G6:G8)</f>
        <v>547288.0529155016</v>
      </c>
      <c r="H9" s="531">
        <v>593590</v>
      </c>
      <c r="I9" s="531">
        <v>584588.82</v>
      </c>
      <c r="J9" s="531">
        <f>J6+J7+J8</f>
        <v>548223</v>
      </c>
      <c r="K9" s="531">
        <f>K6+K7+K8</f>
        <v>535419</v>
      </c>
      <c r="L9" s="531">
        <v>537166</v>
      </c>
      <c r="M9" s="531">
        <f>SUM(M6:M8)</f>
        <v>535335.2300000001</v>
      </c>
      <c r="N9" s="531">
        <v>527923.5</v>
      </c>
      <c r="O9" s="531">
        <v>520843.3</v>
      </c>
      <c r="P9" s="532">
        <v>541599.4099999995</v>
      </c>
      <c r="Q9" s="533">
        <f>SUM(Q6:Q8)</f>
        <v>552622</v>
      </c>
      <c r="R9" s="167"/>
    </row>
    <row r="10" spans="1:17" s="213" customFormat="1" ht="12.75">
      <c r="A10" s="169"/>
      <c r="B10" s="170"/>
      <c r="C10" s="170"/>
      <c r="D10" s="170"/>
      <c r="E10" s="171"/>
      <c r="F10" s="170"/>
      <c r="G10" s="170"/>
      <c r="H10" s="170"/>
      <c r="I10" s="163"/>
      <c r="J10" s="162"/>
      <c r="K10" s="162"/>
      <c r="L10" s="162"/>
      <c r="M10" s="217"/>
      <c r="N10" s="217"/>
      <c r="O10" s="162"/>
      <c r="P10" s="162"/>
      <c r="Q10" s="529"/>
    </row>
    <row r="11" spans="1:17" s="213" customFormat="1" ht="12.75">
      <c r="A11" s="172"/>
      <c r="B11" s="173"/>
      <c r="C11" s="173"/>
      <c r="D11" s="173"/>
      <c r="E11" s="174"/>
      <c r="F11" s="163"/>
      <c r="G11" s="173"/>
      <c r="H11" s="173"/>
      <c r="I11" s="173"/>
      <c r="J11" s="162"/>
      <c r="K11" s="162"/>
      <c r="L11" s="162"/>
      <c r="M11" s="217"/>
      <c r="N11" s="217"/>
      <c r="O11" s="162"/>
      <c r="P11" s="162"/>
      <c r="Q11" s="162"/>
    </row>
    <row r="12" spans="1:17" s="213" customFormat="1" ht="12.75">
      <c r="A12" s="165" t="s">
        <v>230</v>
      </c>
      <c r="B12" s="163"/>
      <c r="C12" s="163"/>
      <c r="D12" s="163"/>
      <c r="E12" s="164"/>
      <c r="F12" s="163"/>
      <c r="G12" s="163"/>
      <c r="H12" s="163"/>
      <c r="I12" s="163"/>
      <c r="J12" s="162"/>
      <c r="K12" s="162"/>
      <c r="L12" s="162"/>
      <c r="M12" s="217"/>
      <c r="N12" s="217"/>
      <c r="O12" s="162"/>
      <c r="P12" s="162"/>
      <c r="Q12" s="162"/>
    </row>
    <row r="13" spans="1:17" s="213" customFormat="1" ht="13.5" thickBot="1">
      <c r="A13" s="165"/>
      <c r="B13" s="163"/>
      <c r="C13" s="163"/>
      <c r="D13" s="163"/>
      <c r="E13" s="164"/>
      <c r="F13" s="163"/>
      <c r="G13" s="163"/>
      <c r="H13" s="163"/>
      <c r="I13" s="163"/>
      <c r="J13" s="162"/>
      <c r="K13" s="162"/>
      <c r="L13" s="162"/>
      <c r="M13" s="217"/>
      <c r="N13" s="217"/>
      <c r="O13" s="162"/>
      <c r="P13" s="162"/>
      <c r="Q13" s="162"/>
    </row>
    <row r="14" spans="1:17" s="213" customFormat="1" ht="12.75">
      <c r="A14" s="516" t="s">
        <v>231</v>
      </c>
      <c r="B14" s="517">
        <v>2001</v>
      </c>
      <c r="C14" s="517">
        <v>2002</v>
      </c>
      <c r="D14" s="517">
        <v>2003</v>
      </c>
      <c r="E14" s="517">
        <v>2004</v>
      </c>
      <c r="F14" s="517">
        <v>2005</v>
      </c>
      <c r="G14" s="517">
        <v>2006</v>
      </c>
      <c r="H14" s="517">
        <v>2007</v>
      </c>
      <c r="I14" s="517">
        <v>2008</v>
      </c>
      <c r="J14" s="521">
        <v>2009</v>
      </c>
      <c r="K14" s="521">
        <v>2010</v>
      </c>
      <c r="L14" s="521">
        <v>2011</v>
      </c>
      <c r="M14" s="521">
        <v>2012</v>
      </c>
      <c r="N14" s="521">
        <v>2013</v>
      </c>
      <c r="O14" s="521">
        <v>2014</v>
      </c>
      <c r="P14" s="522">
        <v>2015</v>
      </c>
      <c r="Q14" s="523">
        <v>2016</v>
      </c>
    </row>
    <row r="15" spans="1:17" s="213" customFormat="1" ht="12.75">
      <c r="A15" s="544" t="s">
        <v>232</v>
      </c>
      <c r="B15" s="545">
        <f>'[7]Matèria fresca'!$H$38</f>
        <v>22256.73985171318</v>
      </c>
      <c r="C15" s="545">
        <f>'[8]2002'!$I$65</f>
        <v>22938.739905118942</v>
      </c>
      <c r="D15" s="545">
        <f>'[8]2003'!$H$242</f>
        <v>35142.32989048958</v>
      </c>
      <c r="E15" s="545">
        <v>32626.61</v>
      </c>
      <c r="F15" s="545">
        <v>43658</v>
      </c>
      <c r="G15" s="545">
        <v>35662</v>
      </c>
      <c r="H15" s="545">
        <v>39990</v>
      </c>
      <c r="I15" s="545">
        <v>42090.78</v>
      </c>
      <c r="J15" s="545">
        <v>37464</v>
      </c>
      <c r="K15" s="545">
        <v>42278</v>
      </c>
      <c r="L15" s="545">
        <v>39166</v>
      </c>
      <c r="M15" s="545">
        <v>40056.9</v>
      </c>
      <c r="N15" s="545">
        <v>24525.4</v>
      </c>
      <c r="O15" s="545">
        <v>31268.12</v>
      </c>
      <c r="P15" s="546">
        <v>37360.49</v>
      </c>
      <c r="Q15" s="547">
        <v>40603</v>
      </c>
    </row>
    <row r="16" spans="1:17" s="213" customFormat="1" ht="12.75">
      <c r="A16" s="544" t="s">
        <v>233</v>
      </c>
      <c r="B16" s="548">
        <f>'[7]Matèria fresca'!$H$39</f>
        <v>74952.35008597374</v>
      </c>
      <c r="C16" s="548">
        <f>'[8]2002'!$I$122</f>
        <v>101614.5799703598</v>
      </c>
      <c r="D16" s="548">
        <f>'[8]2003'!$H$344</f>
        <v>94683.12006497383</v>
      </c>
      <c r="E16" s="548">
        <v>101083.99</v>
      </c>
      <c r="F16" s="548">
        <v>135614</v>
      </c>
      <c r="G16" s="548">
        <v>167503</v>
      </c>
      <c r="H16" s="548">
        <v>258136</v>
      </c>
      <c r="I16" s="548">
        <v>245383.79</v>
      </c>
      <c r="J16" s="545">
        <v>219573</v>
      </c>
      <c r="K16" s="545">
        <v>136248</v>
      </c>
      <c r="L16" s="545">
        <v>124147</v>
      </c>
      <c r="M16" s="545">
        <v>115272.44</v>
      </c>
      <c r="N16" s="545">
        <v>170125.48</v>
      </c>
      <c r="O16" s="545">
        <v>209406.17</v>
      </c>
      <c r="P16" s="546">
        <v>218476.63999999993</v>
      </c>
      <c r="Q16" s="547">
        <v>225527</v>
      </c>
    </row>
    <row r="17" spans="1:17" s="213" customFormat="1" ht="12.75">
      <c r="A17" s="539" t="s">
        <v>234</v>
      </c>
      <c r="B17" s="540">
        <f>B15+B16</f>
        <v>97209.08993768692</v>
      </c>
      <c r="C17" s="540">
        <f>C15+C16</f>
        <v>124553.31987547874</v>
      </c>
      <c r="D17" s="540">
        <v>129825.45</v>
      </c>
      <c r="E17" s="540">
        <v>133710.6</v>
      </c>
      <c r="F17" s="540">
        <f>F15+F16</f>
        <v>179272</v>
      </c>
      <c r="G17" s="540">
        <f>SUM(G15:G16)</f>
        <v>203165</v>
      </c>
      <c r="H17" s="540">
        <f>SUM(H15:H16)</f>
        <v>298126</v>
      </c>
      <c r="I17" s="540">
        <f>SUM(I15:I16)</f>
        <v>287474.57</v>
      </c>
      <c r="J17" s="541">
        <f>J15+J16</f>
        <v>257037</v>
      </c>
      <c r="K17" s="541">
        <f>SUM(K15:K16)</f>
        <v>178526</v>
      </c>
      <c r="L17" s="541">
        <v>163313</v>
      </c>
      <c r="M17" s="541">
        <f>SUM(M15:M16)</f>
        <v>155329.34</v>
      </c>
      <c r="N17" s="541">
        <v>194650.88</v>
      </c>
      <c r="O17" s="541">
        <v>240674.29</v>
      </c>
      <c r="P17" s="542">
        <v>255837.12999999992</v>
      </c>
      <c r="Q17" s="543">
        <v>266130</v>
      </c>
    </row>
    <row r="18" spans="1:17" s="213" customFormat="1" ht="12.75">
      <c r="A18" s="172" t="s">
        <v>235</v>
      </c>
      <c r="B18" s="167">
        <f>'[7]Matèria fresca'!$H$40</f>
        <v>91594.20170653705</v>
      </c>
      <c r="C18" s="167">
        <f>'[8]2002'!$I$50</f>
        <v>90147.44167787154</v>
      </c>
      <c r="D18" s="167">
        <f>'[8]2003'!$H$213</f>
        <v>128609.00578615484</v>
      </c>
      <c r="E18" s="167">
        <v>160771.3</v>
      </c>
      <c r="F18" s="167">
        <v>202732</v>
      </c>
      <c r="G18" s="167">
        <v>182379</v>
      </c>
      <c r="H18" s="167">
        <v>109624</v>
      </c>
      <c r="I18" s="167">
        <v>123403.99</v>
      </c>
      <c r="J18" s="167">
        <v>146142</v>
      </c>
      <c r="K18" s="168">
        <v>233053</v>
      </c>
      <c r="L18" s="168">
        <v>240422</v>
      </c>
      <c r="M18" s="168">
        <v>226541.51000000007</v>
      </c>
      <c r="N18" s="168">
        <v>164265.79000000007</v>
      </c>
      <c r="O18" s="168">
        <v>43878.51</v>
      </c>
      <c r="P18" s="514">
        <v>52109.13</v>
      </c>
      <c r="Q18" s="218">
        <v>51592</v>
      </c>
    </row>
    <row r="19" spans="1:17" s="213" customFormat="1" ht="12.75">
      <c r="A19" s="549" t="s">
        <v>236</v>
      </c>
      <c r="B19" s="535"/>
      <c r="C19" s="535"/>
      <c r="D19" s="535"/>
      <c r="E19" s="535"/>
      <c r="F19" s="535"/>
      <c r="G19" s="535"/>
      <c r="H19" s="535">
        <v>14300</v>
      </c>
      <c r="I19" s="535">
        <v>14665</v>
      </c>
      <c r="J19" s="536">
        <v>7108</v>
      </c>
      <c r="K19" s="536">
        <v>3981</v>
      </c>
      <c r="L19" s="536">
        <v>12369</v>
      </c>
      <c r="M19" s="536">
        <v>16673.92</v>
      </c>
      <c r="N19" s="536">
        <v>20915.999999999996</v>
      </c>
      <c r="O19" s="536">
        <v>49653</v>
      </c>
      <c r="P19" s="537">
        <v>42899.33</v>
      </c>
      <c r="Q19" s="538">
        <v>26362</v>
      </c>
    </row>
    <row r="20" spans="1:17" s="213" customFormat="1" ht="12.75">
      <c r="A20" s="177" t="s">
        <v>237</v>
      </c>
      <c r="B20" s="167">
        <f>'[7]Matèria fresca'!$H$41</f>
        <v>154665.18374574184</v>
      </c>
      <c r="C20" s="167">
        <f>'[8]DIG02'!$D$46</f>
        <v>135288.70594596863</v>
      </c>
      <c r="D20" s="167">
        <f>'[8]DIG03'!$D$49</f>
        <v>142270.6299185753</v>
      </c>
      <c r="E20" s="167">
        <v>146865.77</v>
      </c>
      <c r="F20" s="167">
        <v>108625.42</v>
      </c>
      <c r="G20" s="167">
        <v>135016</v>
      </c>
      <c r="H20" s="167">
        <v>141609</v>
      </c>
      <c r="I20" s="167">
        <v>137610.27</v>
      </c>
      <c r="J20" s="167">
        <v>124339</v>
      </c>
      <c r="K20" s="167">
        <v>115193</v>
      </c>
      <c r="L20" s="167">
        <v>120658</v>
      </c>
      <c r="M20" s="167">
        <v>136545.19999999998</v>
      </c>
      <c r="N20" s="167">
        <v>146802.74000000002</v>
      </c>
      <c r="O20" s="167">
        <v>185934</v>
      </c>
      <c r="P20" s="514">
        <v>190227.16</v>
      </c>
      <c r="Q20" s="218">
        <v>197451</v>
      </c>
    </row>
    <row r="21" spans="1:17" s="213" customFormat="1" ht="13.5" thickBot="1">
      <c r="A21" s="550" t="s">
        <v>238</v>
      </c>
      <c r="B21" s="531">
        <f aca="true" t="shared" si="0" ref="B21:K21">SUM(B17:B20)</f>
        <v>343468.4753899658</v>
      </c>
      <c r="C21" s="531">
        <f t="shared" si="0"/>
        <v>349989.4674993189</v>
      </c>
      <c r="D21" s="531">
        <f t="shared" si="0"/>
        <v>400705.0857047301</v>
      </c>
      <c r="E21" s="531">
        <f t="shared" si="0"/>
        <v>441347.67000000004</v>
      </c>
      <c r="F21" s="531">
        <f t="shared" si="0"/>
        <v>490629.42</v>
      </c>
      <c r="G21" s="531">
        <f t="shared" si="0"/>
        <v>520560</v>
      </c>
      <c r="H21" s="531">
        <f t="shared" si="0"/>
        <v>563659</v>
      </c>
      <c r="I21" s="531">
        <f t="shared" si="0"/>
        <v>563153.83</v>
      </c>
      <c r="J21" s="531">
        <f t="shared" si="0"/>
        <v>534626</v>
      </c>
      <c r="K21" s="531">
        <f t="shared" si="0"/>
        <v>530753</v>
      </c>
      <c r="L21" s="531">
        <v>536762</v>
      </c>
      <c r="M21" s="531">
        <f>SUM(M17:M20)</f>
        <v>535089.9700000001</v>
      </c>
      <c r="N21" s="531">
        <v>526635.41</v>
      </c>
      <c r="O21" s="531">
        <v>520139.8</v>
      </c>
      <c r="P21" s="532">
        <v>541072.7499999999</v>
      </c>
      <c r="Q21" s="533">
        <f>SUM(Q17:Q20)</f>
        <v>541535</v>
      </c>
    </row>
    <row r="22" spans="1:17" s="213" customFormat="1" ht="12.75">
      <c r="A22" s="172" t="s">
        <v>331</v>
      </c>
      <c r="B22" s="178"/>
      <c r="C22" s="167"/>
      <c r="D22" s="167"/>
      <c r="E22" s="164"/>
      <c r="F22" s="167"/>
      <c r="G22" s="167"/>
      <c r="H22" s="167"/>
      <c r="I22" s="163"/>
      <c r="J22" s="162"/>
      <c r="K22" s="162"/>
      <c r="L22" s="162"/>
      <c r="M22" s="217"/>
      <c r="N22" s="217"/>
      <c r="O22" s="162"/>
      <c r="P22" s="162"/>
      <c r="Q22" s="162"/>
    </row>
    <row r="23" spans="1:17" s="213" customFormat="1" ht="12.75">
      <c r="A23" s="172"/>
      <c r="B23" s="178"/>
      <c r="C23" s="167"/>
      <c r="D23" s="167"/>
      <c r="E23" s="164"/>
      <c r="F23" s="167"/>
      <c r="G23" s="167"/>
      <c r="H23" s="167"/>
      <c r="I23" s="163"/>
      <c r="J23" s="162"/>
      <c r="K23" s="162"/>
      <c r="L23" s="162"/>
      <c r="M23" s="217"/>
      <c r="N23" s="217"/>
      <c r="O23" s="162"/>
      <c r="P23" s="162"/>
      <c r="Q23" s="162"/>
    </row>
    <row r="24" spans="1:17" s="213" customFormat="1" ht="12.75">
      <c r="A24" s="172"/>
      <c r="B24" s="178"/>
      <c r="C24" s="167"/>
      <c r="D24" s="167"/>
      <c r="E24" s="164"/>
      <c r="F24" s="167"/>
      <c r="G24" s="167"/>
      <c r="H24" s="167"/>
      <c r="I24" s="163"/>
      <c r="J24" s="162"/>
      <c r="K24" s="162"/>
      <c r="L24" s="162"/>
      <c r="M24" s="217"/>
      <c r="N24" s="217"/>
      <c r="O24" s="162"/>
      <c r="P24" s="162"/>
      <c r="Q24" s="162"/>
    </row>
    <row r="25" spans="1:17" s="213" customFormat="1" ht="12.75">
      <c r="A25" s="179" t="s">
        <v>239</v>
      </c>
      <c r="B25" s="166"/>
      <c r="C25" s="166"/>
      <c r="D25" s="163"/>
      <c r="E25" s="164"/>
      <c r="F25" s="163"/>
      <c r="G25" s="163"/>
      <c r="H25" s="163"/>
      <c r="I25" s="163"/>
      <c r="J25" s="162"/>
      <c r="K25" s="162"/>
      <c r="L25" s="162"/>
      <c r="M25" s="217"/>
      <c r="N25" s="217"/>
      <c r="O25" s="162"/>
      <c r="P25" s="162"/>
      <c r="Q25" s="162"/>
    </row>
    <row r="26" spans="1:17" s="213" customFormat="1" ht="13.5" thickBot="1">
      <c r="A26" s="179"/>
      <c r="B26" s="166"/>
      <c r="C26" s="166"/>
      <c r="D26" s="163"/>
      <c r="E26" s="164"/>
      <c r="F26" s="163"/>
      <c r="G26" s="163"/>
      <c r="H26" s="163"/>
      <c r="I26" s="163"/>
      <c r="J26" s="162"/>
      <c r="K26" s="162"/>
      <c r="L26" s="162"/>
      <c r="M26" s="217"/>
      <c r="N26" s="217"/>
      <c r="O26" s="162"/>
      <c r="P26" s="162"/>
      <c r="Q26" s="162"/>
    </row>
    <row r="27" spans="1:17" s="213" customFormat="1" ht="24">
      <c r="A27" s="524" t="s">
        <v>240</v>
      </c>
      <c r="B27" s="525">
        <v>2001</v>
      </c>
      <c r="C27" s="525">
        <v>2002</v>
      </c>
      <c r="D27" s="525">
        <v>2003</v>
      </c>
      <c r="E27" s="525">
        <v>2004</v>
      </c>
      <c r="F27" s="526">
        <v>2005</v>
      </c>
      <c r="G27" s="526">
        <v>2006</v>
      </c>
      <c r="H27" s="526">
        <v>2007</v>
      </c>
      <c r="I27" s="526">
        <v>2008</v>
      </c>
      <c r="J27" s="525">
        <v>2009</v>
      </c>
      <c r="K27" s="525">
        <v>2010</v>
      </c>
      <c r="L27" s="525">
        <v>2011</v>
      </c>
      <c r="M27" s="525">
        <v>2012</v>
      </c>
      <c r="N27" s="525">
        <v>2013</v>
      </c>
      <c r="O27" s="525">
        <v>2014</v>
      </c>
      <c r="P27" s="527">
        <v>2015</v>
      </c>
      <c r="Q27" s="528">
        <v>2016</v>
      </c>
    </row>
    <row r="28" spans="1:17" s="213" customFormat="1" ht="12.75">
      <c r="A28" s="177" t="s">
        <v>241</v>
      </c>
      <c r="B28" s="180">
        <f>'[7]Matèria fresca'!$H$66</f>
        <v>336912.5992433876</v>
      </c>
      <c r="C28" s="167">
        <f>'[8]2002'!$I$320</f>
        <v>344988.4377242954</v>
      </c>
      <c r="D28" s="167">
        <f>'[8]2003'!$H$184</f>
        <v>281876.38697338104</v>
      </c>
      <c r="E28" s="167">
        <f>'[8]2004'!$K$380</f>
        <v>297546.10586965084</v>
      </c>
      <c r="F28" s="167">
        <v>272124</v>
      </c>
      <c r="G28" s="167">
        <v>332489</v>
      </c>
      <c r="H28" s="167">
        <v>427417</v>
      </c>
      <c r="I28" s="167">
        <v>421281.84</v>
      </c>
      <c r="J28" s="168">
        <v>373037</v>
      </c>
      <c r="K28" s="168">
        <v>287157</v>
      </c>
      <c r="L28" s="168">
        <v>267462</v>
      </c>
      <c r="M28" s="168">
        <v>280849.02</v>
      </c>
      <c r="N28" s="168">
        <v>343793.92</v>
      </c>
      <c r="O28" s="168">
        <v>412362.93</v>
      </c>
      <c r="P28" s="514">
        <v>444764.8599999999</v>
      </c>
      <c r="Q28" s="218">
        <v>455715</v>
      </c>
    </row>
    <row r="29" spans="1:17" s="213" customFormat="1" ht="12.75">
      <c r="A29" s="563" t="s">
        <v>242</v>
      </c>
      <c r="B29" s="564">
        <f>'[7]Matèria fresca'!$H$67</f>
        <v>4937.440026283264</v>
      </c>
      <c r="C29" s="535">
        <f>'[8]2002'!$I$329</f>
        <v>2642.989999294281</v>
      </c>
      <c r="D29" s="565">
        <f>'[8]2003'!$H$347</f>
        <v>376.15000009536743</v>
      </c>
      <c r="E29" s="566" t="s">
        <v>243</v>
      </c>
      <c r="F29" s="566" t="s">
        <v>243</v>
      </c>
      <c r="G29" s="566">
        <v>527</v>
      </c>
      <c r="H29" s="566">
        <v>677</v>
      </c>
      <c r="I29" s="566">
        <v>214.5</v>
      </c>
      <c r="J29" s="536"/>
      <c r="K29" s="567">
        <v>170.54</v>
      </c>
      <c r="L29" s="567">
        <v>3138</v>
      </c>
      <c r="M29" s="536">
        <v>3853.0299999999997</v>
      </c>
      <c r="N29" s="536"/>
      <c r="O29" s="536"/>
      <c r="P29" s="537"/>
      <c r="Q29" s="538"/>
    </row>
    <row r="30" spans="1:17" s="213" customFormat="1" ht="12.75">
      <c r="A30" s="177" t="s">
        <v>244</v>
      </c>
      <c r="B30" s="178">
        <f>'[7]Matèria fresca'!$H$68</f>
        <v>133820.74671721458</v>
      </c>
      <c r="C30" s="167">
        <f>'[8]2002'!$I$159</f>
        <v>142527.02594089508</v>
      </c>
      <c r="D30" s="178">
        <f>'[8]2003'!$H$83</f>
        <v>120607.68881869316</v>
      </c>
      <c r="E30" s="178">
        <f>'[8]2004'!$K$102</f>
        <v>126418.92996096611</v>
      </c>
      <c r="F30" s="178">
        <v>70509</v>
      </c>
      <c r="G30" s="178">
        <v>45703</v>
      </c>
      <c r="H30" s="178">
        <v>42834</v>
      </c>
      <c r="I30" s="178">
        <v>24006.42</v>
      </c>
      <c r="J30" s="168">
        <v>10979</v>
      </c>
      <c r="K30" s="182">
        <v>5609</v>
      </c>
      <c r="L30" s="182">
        <v>3065</v>
      </c>
      <c r="M30" s="168">
        <v>10758.82</v>
      </c>
      <c r="N30" s="168">
        <v>18159.32</v>
      </c>
      <c r="O30" s="168">
        <v>25329.62</v>
      </c>
      <c r="P30" s="514">
        <v>20671</v>
      </c>
      <c r="Q30" s="218">
        <v>6538</v>
      </c>
    </row>
    <row r="31" spans="1:17" s="213" customFormat="1" ht="12.75">
      <c r="A31" s="563" t="s">
        <v>245</v>
      </c>
      <c r="B31" s="564">
        <f>'[7]Matèria fresca'!$H$69</f>
        <v>2765.990038871765</v>
      </c>
      <c r="C31" s="568" t="s">
        <v>243</v>
      </c>
      <c r="D31" s="566" t="s">
        <v>243</v>
      </c>
      <c r="E31" s="566">
        <v>283</v>
      </c>
      <c r="F31" s="566" t="s">
        <v>243</v>
      </c>
      <c r="G31" s="566" t="s">
        <v>243</v>
      </c>
      <c r="H31" s="566" t="s">
        <v>243</v>
      </c>
      <c r="I31" s="566">
        <v>163.5</v>
      </c>
      <c r="J31" s="536"/>
      <c r="K31" s="569" t="s">
        <v>243</v>
      </c>
      <c r="L31" s="569" t="s">
        <v>243</v>
      </c>
      <c r="M31" s="569"/>
      <c r="N31" s="569"/>
      <c r="O31" s="569"/>
      <c r="P31" s="570"/>
      <c r="Q31" s="571"/>
    </row>
    <row r="32" spans="1:17" s="213" customFormat="1" ht="12.75">
      <c r="A32" s="172" t="s">
        <v>246</v>
      </c>
      <c r="B32" s="178">
        <f>'[7]Matèria fresca'!$H$70</f>
        <v>20229.418656338028</v>
      </c>
      <c r="C32" s="175" t="s">
        <v>243</v>
      </c>
      <c r="D32" s="181" t="s">
        <v>243</v>
      </c>
      <c r="E32" s="175" t="s">
        <v>243</v>
      </c>
      <c r="F32" s="175" t="s">
        <v>243</v>
      </c>
      <c r="G32" s="181" t="s">
        <v>243</v>
      </c>
      <c r="H32" s="181" t="s">
        <v>243</v>
      </c>
      <c r="I32" s="181" t="s">
        <v>243</v>
      </c>
      <c r="J32" s="168"/>
      <c r="K32" s="182" t="s">
        <v>243</v>
      </c>
      <c r="L32" s="182" t="s">
        <v>243</v>
      </c>
      <c r="M32" s="182"/>
      <c r="N32" s="182"/>
      <c r="O32" s="182"/>
      <c r="P32" s="515"/>
      <c r="Q32" s="219"/>
    </row>
    <row r="33" spans="1:17" s="213" customFormat="1" ht="24">
      <c r="A33" s="572" t="s">
        <v>247</v>
      </c>
      <c r="B33" s="573" t="s">
        <v>243</v>
      </c>
      <c r="C33" s="574" t="s">
        <v>243</v>
      </c>
      <c r="D33" s="573">
        <f>'[8]2003'!$H$17</f>
        <v>215.16000366210938</v>
      </c>
      <c r="E33" s="575">
        <v>6474</v>
      </c>
      <c r="F33" s="575">
        <v>23765</v>
      </c>
      <c r="G33" s="575">
        <v>9703</v>
      </c>
      <c r="H33" s="575">
        <v>7767</v>
      </c>
      <c r="I33" s="575">
        <v>15737.98</v>
      </c>
      <c r="J33" s="575">
        <v>26823</v>
      </c>
      <c r="K33" s="575">
        <v>41322</v>
      </c>
      <c r="L33" s="575">
        <v>58402</v>
      </c>
      <c r="M33" s="575">
        <v>46657.55999999999</v>
      </c>
      <c r="N33" s="575">
        <v>27045.330000000005</v>
      </c>
      <c r="O33" s="575">
        <v>7614.78</v>
      </c>
      <c r="P33" s="576">
        <v>8010.259999999999</v>
      </c>
      <c r="Q33" s="577">
        <v>7964</v>
      </c>
    </row>
    <row r="34" spans="1:17" s="213" customFormat="1" ht="13.5" thickBot="1">
      <c r="A34" s="550" t="s">
        <v>248</v>
      </c>
      <c r="B34" s="562">
        <f aca="true" t="shared" si="1" ref="B34:K34">SUM(B28:B33)</f>
        <v>498666.1946820952</v>
      </c>
      <c r="C34" s="562">
        <f t="shared" si="1"/>
        <v>490158.4536644848</v>
      </c>
      <c r="D34" s="562">
        <f t="shared" si="1"/>
        <v>403075.3857958317</v>
      </c>
      <c r="E34" s="562">
        <f t="shared" si="1"/>
        <v>430722.03583061695</v>
      </c>
      <c r="F34" s="562">
        <f t="shared" si="1"/>
        <v>366398</v>
      </c>
      <c r="G34" s="562">
        <f t="shared" si="1"/>
        <v>388422</v>
      </c>
      <c r="H34" s="562">
        <f t="shared" si="1"/>
        <v>478695</v>
      </c>
      <c r="I34" s="562">
        <f t="shared" si="1"/>
        <v>461404.24</v>
      </c>
      <c r="J34" s="531">
        <f t="shared" si="1"/>
        <v>410839</v>
      </c>
      <c r="K34" s="531">
        <f t="shared" si="1"/>
        <v>334258.54</v>
      </c>
      <c r="L34" s="531">
        <v>332067</v>
      </c>
      <c r="M34" s="531">
        <f>SUM(M28:M33)</f>
        <v>342118.43000000005</v>
      </c>
      <c r="N34" s="531">
        <v>388998.57</v>
      </c>
      <c r="O34" s="531">
        <v>445307.33</v>
      </c>
      <c r="P34" s="532">
        <f>SUM(P28:P33)</f>
        <v>473446.11999999994</v>
      </c>
      <c r="Q34" s="533">
        <f>SUM(Q28:Q33)</f>
        <v>470217</v>
      </c>
    </row>
    <row r="35" spans="1:17" s="213" customFormat="1" ht="12.75">
      <c r="A35" s="172"/>
      <c r="B35" s="176"/>
      <c r="C35" s="176"/>
      <c r="D35" s="163"/>
      <c r="E35" s="164"/>
      <c r="F35" s="163"/>
      <c r="G35" s="163"/>
      <c r="H35" s="163"/>
      <c r="I35" s="163"/>
      <c r="J35" s="162"/>
      <c r="K35" s="162"/>
      <c r="L35" s="162"/>
      <c r="M35" s="217"/>
      <c r="N35" s="217"/>
      <c r="O35" s="162"/>
      <c r="P35" s="162"/>
      <c r="Q35" s="162"/>
    </row>
    <row r="36" spans="1:17" s="213" customFormat="1" ht="12.75">
      <c r="A36" s="211" t="s">
        <v>249</v>
      </c>
      <c r="B36" s="162"/>
      <c r="C36" s="162"/>
      <c r="D36" s="162"/>
      <c r="E36" s="162"/>
      <c r="F36" s="162"/>
      <c r="G36" s="162"/>
      <c r="H36" s="162"/>
      <c r="I36" s="162"/>
      <c r="J36" s="162"/>
      <c r="K36" s="162"/>
      <c r="L36" s="162"/>
      <c r="M36" s="217"/>
      <c r="N36" s="217"/>
      <c r="O36" s="162"/>
      <c r="P36" s="162"/>
      <c r="Q36" s="162"/>
    </row>
    <row r="39" spans="1:4" ht="15">
      <c r="A39" s="212" t="s">
        <v>318</v>
      </c>
      <c r="B39" s="213"/>
      <c r="C39" s="213"/>
      <c r="D39" s="213"/>
    </row>
    <row r="40" spans="1:3" ht="24" thickBot="1">
      <c r="A40" s="214">
        <v>2016</v>
      </c>
      <c r="B40" s="213"/>
      <c r="C40" s="213"/>
    </row>
    <row r="41" spans="1:3" ht="26.25" thickBot="1">
      <c r="A41" s="578" t="s">
        <v>319</v>
      </c>
      <c r="B41" s="579" t="s">
        <v>320</v>
      </c>
      <c r="C41" s="580" t="s">
        <v>321</v>
      </c>
    </row>
    <row r="42" spans="1:3" ht="12.75">
      <c r="A42" s="588" t="s">
        <v>322</v>
      </c>
      <c r="B42" s="589">
        <v>7492</v>
      </c>
      <c r="C42" s="590">
        <v>0.0617</v>
      </c>
    </row>
    <row r="43" spans="1:3" ht="12.75">
      <c r="A43" s="591" t="s">
        <v>323</v>
      </c>
      <c r="B43" s="592">
        <v>54334</v>
      </c>
      <c r="C43" s="593">
        <v>0.4478</v>
      </c>
    </row>
    <row r="44" spans="1:3" ht="25.5">
      <c r="A44" s="591" t="s">
        <v>324</v>
      </c>
      <c r="B44" s="592">
        <v>11111</v>
      </c>
      <c r="C44" s="593">
        <v>0.0916</v>
      </c>
    </row>
    <row r="45" spans="1:3" ht="12.75">
      <c r="A45" s="591" t="s">
        <v>325</v>
      </c>
      <c r="B45" s="592">
        <v>790</v>
      </c>
      <c r="C45" s="593">
        <v>0.0065</v>
      </c>
    </row>
    <row r="46" spans="1:3" ht="25.5">
      <c r="A46" s="591" t="s">
        <v>237</v>
      </c>
      <c r="B46" s="592">
        <v>42922</v>
      </c>
      <c r="C46" s="593">
        <v>0.3537</v>
      </c>
    </row>
    <row r="47" spans="1:3" ht="12.75">
      <c r="A47" s="591" t="s">
        <v>326</v>
      </c>
      <c r="B47" s="594">
        <v>46</v>
      </c>
      <c r="C47" s="593">
        <v>0.0004</v>
      </c>
    </row>
    <row r="48" spans="1:3" ht="24">
      <c r="A48" s="595" t="s">
        <v>327</v>
      </c>
      <c r="B48" s="592">
        <v>4514</v>
      </c>
      <c r="C48" s="596">
        <v>0.0372</v>
      </c>
    </row>
    <row r="49" spans="1:3" ht="13.5" thickBot="1">
      <c r="A49" s="587" t="s">
        <v>328</v>
      </c>
      <c r="B49" s="581">
        <v>121210</v>
      </c>
      <c r="C49" s="582">
        <v>0.9989</v>
      </c>
    </row>
    <row r="50" spans="1:3" ht="12.75">
      <c r="A50" s="586" t="s">
        <v>329</v>
      </c>
      <c r="B50" s="216">
        <v>131</v>
      </c>
      <c r="C50" s="215">
        <v>0.0011</v>
      </c>
    </row>
    <row r="51" spans="1:4" ht="13.5" thickBot="1">
      <c r="A51" s="583" t="s">
        <v>330</v>
      </c>
      <c r="B51" s="584">
        <v>121342</v>
      </c>
      <c r="C51" s="585">
        <v>1</v>
      </c>
      <c r="D51" s="213"/>
    </row>
  </sheetData>
  <sheetProtection/>
  <printOptions/>
  <pageMargins left="0.1968503937007874" right="0.1968503937007874" top="0.984251968503937" bottom="0.984251968503937" header="0" footer="0"/>
  <pageSetup horizontalDpi="600" verticalDpi="600" orientation="landscape" paperSize="9" scale="83" r:id="rId1"/>
  <rowBreaks count="1" manualBreakCount="1">
    <brk id="38" max="255" man="1"/>
  </rowBreaks>
  <ignoredErrors>
    <ignoredError sqref="G18:N18 G17:I17 K17:N17 J34:M34 M9 P34:Q34 E9 G9 Q9 E21 Q21" formulaRange="1"/>
    <ignoredError sqref="J17" formula="1" formulaRange="1"/>
  </ignoredErrors>
</worksheet>
</file>

<file path=xl/worksheets/sheet12.xml><?xml version="1.0" encoding="utf-8"?>
<worksheet xmlns="http://schemas.openxmlformats.org/spreadsheetml/2006/main" xmlns:r="http://schemas.openxmlformats.org/officeDocument/2006/relationships">
  <dimension ref="A1:K11"/>
  <sheetViews>
    <sheetView zoomScalePageLayoutView="0" workbookViewId="0" topLeftCell="A1">
      <selection activeCell="F17" sqref="F17"/>
    </sheetView>
  </sheetViews>
  <sheetFormatPr defaultColWidth="9.140625" defaultRowHeight="12.75"/>
  <cols>
    <col min="1" max="1" width="12.421875" style="162" customWidth="1"/>
    <col min="2" max="2" width="15.7109375" style="162" customWidth="1"/>
    <col min="3" max="3" width="26.421875" style="162" customWidth="1"/>
    <col min="4" max="11" width="15.7109375" style="162" customWidth="1"/>
    <col min="12" max="16384" width="9.140625" style="162" customWidth="1"/>
  </cols>
  <sheetData>
    <row r="1" ht="15">
      <c r="A1" s="161" t="s">
        <v>387</v>
      </c>
    </row>
    <row r="3" spans="1:11" ht="24">
      <c r="A3" s="598"/>
      <c r="B3" s="598" t="s">
        <v>251</v>
      </c>
      <c r="C3" s="524" t="s">
        <v>381</v>
      </c>
      <c r="D3" s="524" t="s">
        <v>252</v>
      </c>
      <c r="E3" s="524" t="s">
        <v>253</v>
      </c>
      <c r="F3" s="524" t="s">
        <v>254</v>
      </c>
      <c r="G3" s="524" t="s">
        <v>255</v>
      </c>
      <c r="H3" s="524" t="s">
        <v>256</v>
      </c>
      <c r="I3" s="524" t="s">
        <v>317</v>
      </c>
      <c r="J3" s="524" t="s">
        <v>380</v>
      </c>
      <c r="K3" s="598" t="s">
        <v>257</v>
      </c>
    </row>
    <row r="4" spans="1:11" ht="12.75">
      <c r="A4" s="630" t="s">
        <v>258</v>
      </c>
      <c r="B4" s="183" t="s">
        <v>259</v>
      </c>
      <c r="C4" s="597" t="s">
        <v>382</v>
      </c>
      <c r="D4" s="183">
        <v>783</v>
      </c>
      <c r="E4" s="183">
        <v>733</v>
      </c>
      <c r="F4" s="183">
        <v>223</v>
      </c>
      <c r="G4" s="183">
        <v>723</v>
      </c>
      <c r="H4" s="183">
        <v>586</v>
      </c>
      <c r="I4" s="183">
        <v>664</v>
      </c>
      <c r="J4" s="183">
        <v>662</v>
      </c>
      <c r="K4" s="183" t="s">
        <v>24</v>
      </c>
    </row>
    <row r="5" spans="1:11" ht="22.5">
      <c r="A5" s="631"/>
      <c r="B5" s="599" t="s">
        <v>260</v>
      </c>
      <c r="C5" s="600" t="s">
        <v>383</v>
      </c>
      <c r="D5" s="599">
        <v>151</v>
      </c>
      <c r="E5" s="599">
        <v>159</v>
      </c>
      <c r="F5" s="599">
        <v>0</v>
      </c>
      <c r="G5" s="599">
        <v>197</v>
      </c>
      <c r="H5" s="599">
        <v>188</v>
      </c>
      <c r="I5" s="599">
        <v>191</v>
      </c>
      <c r="J5" s="599">
        <v>194</v>
      </c>
      <c r="K5" s="599" t="s">
        <v>24</v>
      </c>
    </row>
    <row r="6" spans="1:11" ht="33.75">
      <c r="A6" s="631"/>
      <c r="B6" s="183" t="s">
        <v>261</v>
      </c>
      <c r="C6" s="597" t="s">
        <v>384</v>
      </c>
      <c r="D6" s="183">
        <v>826</v>
      </c>
      <c r="E6" s="183">
        <v>642</v>
      </c>
      <c r="F6" s="183">
        <v>444</v>
      </c>
      <c r="G6" s="183">
        <v>738</v>
      </c>
      <c r="H6" s="183">
        <v>492</v>
      </c>
      <c r="I6" s="183">
        <v>505</v>
      </c>
      <c r="J6" s="183">
        <v>508</v>
      </c>
      <c r="K6" s="183" t="s">
        <v>262</v>
      </c>
    </row>
    <row r="7" spans="1:11" ht="24">
      <c r="A7" s="631"/>
      <c r="B7" s="599" t="s">
        <v>263</v>
      </c>
      <c r="C7" s="600" t="s">
        <v>385</v>
      </c>
      <c r="D7" s="599">
        <v>115</v>
      </c>
      <c r="E7" s="599">
        <v>107</v>
      </c>
      <c r="F7" s="599">
        <v>41</v>
      </c>
      <c r="G7" s="599">
        <v>107</v>
      </c>
      <c r="H7" s="599">
        <v>104</v>
      </c>
      <c r="I7" s="599">
        <v>120</v>
      </c>
      <c r="J7" s="599">
        <v>131</v>
      </c>
      <c r="K7" s="599" t="s">
        <v>24</v>
      </c>
    </row>
    <row r="8" spans="1:11" ht="36">
      <c r="A8" s="632"/>
      <c r="B8" s="183" t="s">
        <v>264</v>
      </c>
      <c r="C8" s="597" t="s">
        <v>386</v>
      </c>
      <c r="D8" s="183">
        <v>266</v>
      </c>
      <c r="E8" s="183">
        <v>178</v>
      </c>
      <c r="F8" s="183">
        <v>0</v>
      </c>
      <c r="G8" s="183">
        <v>146</v>
      </c>
      <c r="H8" s="183">
        <v>133</v>
      </c>
      <c r="I8" s="183">
        <v>110</v>
      </c>
      <c r="J8" s="183">
        <v>178</v>
      </c>
      <c r="K8" s="183" t="s">
        <v>24</v>
      </c>
    </row>
    <row r="9" spans="1:11" ht="24">
      <c r="A9" s="601" t="s">
        <v>265</v>
      </c>
      <c r="B9" s="602" t="s">
        <v>266</v>
      </c>
      <c r="C9" s="602"/>
      <c r="D9" s="602">
        <v>497</v>
      </c>
      <c r="E9" s="602">
        <v>487</v>
      </c>
      <c r="F9" s="602">
        <v>235</v>
      </c>
      <c r="G9" s="602">
        <v>235</v>
      </c>
      <c r="H9" s="602"/>
      <c r="I9" s="602"/>
      <c r="J9" s="602"/>
      <c r="K9" s="602" t="s">
        <v>267</v>
      </c>
    </row>
    <row r="11" ht="12.75">
      <c r="A11" s="211" t="s">
        <v>250</v>
      </c>
    </row>
  </sheetData>
  <sheetProtection/>
  <mergeCells count="1">
    <mergeCell ref="A4:A8"/>
  </mergeCells>
  <printOptions/>
  <pageMargins left="0.1968503937007874" right="0.1968503937007874" top="0.984251968503937" bottom="0.984251968503937" header="0" footer="0"/>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X459"/>
  <sheetViews>
    <sheetView workbookViewId="0" topLeftCell="A1">
      <selection activeCell="F17" sqref="F17"/>
    </sheetView>
  </sheetViews>
  <sheetFormatPr defaultColWidth="11.421875" defaultRowHeight="12.75"/>
  <cols>
    <col min="1" max="3" width="3.7109375" style="29" bestFit="1" customWidth="1"/>
    <col min="4" max="4" width="8.00390625" style="29" customWidth="1"/>
    <col min="5" max="5" width="9.28125" style="74" customWidth="1"/>
    <col min="6" max="6" width="20.57421875" style="29" customWidth="1"/>
    <col min="7" max="9" width="6.28125" style="50" customWidth="1"/>
    <col min="10" max="13" width="6.28125" style="76" bestFit="1" customWidth="1"/>
    <col min="14" max="18" width="6.28125" style="29" customWidth="1"/>
    <col min="19" max="16384" width="11.421875" style="29" customWidth="1"/>
  </cols>
  <sheetData>
    <row r="1" spans="1:24" ht="18" customHeight="1">
      <c r="A1" s="140" t="s">
        <v>341</v>
      </c>
      <c r="B1" s="139"/>
      <c r="C1" s="139"/>
      <c r="D1" s="1"/>
      <c r="F1" s="75"/>
      <c r="G1" s="227"/>
      <c r="H1" s="227"/>
      <c r="I1" s="227"/>
      <c r="J1" s="90"/>
      <c r="K1" s="90"/>
      <c r="L1" s="90"/>
      <c r="M1" s="90"/>
      <c r="N1" s="90"/>
      <c r="O1" s="90"/>
      <c r="P1" s="90"/>
      <c r="Q1" s="2"/>
      <c r="R1" s="2"/>
      <c r="S1" s="2"/>
      <c r="T1" s="2"/>
      <c r="U1" s="2"/>
      <c r="V1" s="2"/>
      <c r="W1" s="2"/>
      <c r="X1" s="2"/>
    </row>
    <row r="2" spans="1:24" ht="13.5" customHeight="1">
      <c r="A2" s="139"/>
      <c r="B2" s="139"/>
      <c r="C2" s="139"/>
      <c r="D2" s="3"/>
      <c r="F2" s="2"/>
      <c r="J2" s="90"/>
      <c r="K2" s="90"/>
      <c r="L2" s="90"/>
      <c r="M2" s="90"/>
      <c r="N2" s="90"/>
      <c r="O2" s="90"/>
      <c r="P2" s="90"/>
      <c r="Q2" s="2"/>
      <c r="R2" s="2"/>
      <c r="S2" s="2"/>
      <c r="T2" s="2"/>
      <c r="U2" s="2"/>
      <c r="V2" s="2"/>
      <c r="W2" s="2"/>
      <c r="X2" s="2"/>
    </row>
    <row r="3" spans="1:24" ht="12" customHeight="1">
      <c r="A3" s="2"/>
      <c r="B3" s="2"/>
      <c r="C3" s="2"/>
      <c r="D3" s="2"/>
      <c r="F3" s="2"/>
      <c r="J3" s="92"/>
      <c r="K3" s="92"/>
      <c r="L3" s="92"/>
      <c r="M3" s="92"/>
      <c r="N3" s="92"/>
      <c r="O3" s="92"/>
      <c r="P3" s="92"/>
      <c r="Q3" s="2"/>
      <c r="R3" s="2"/>
      <c r="S3" s="2"/>
      <c r="T3" s="2"/>
      <c r="U3" s="2"/>
      <c r="V3" s="2"/>
      <c r="W3" s="2"/>
      <c r="X3" s="2"/>
    </row>
    <row r="4" spans="1:24" ht="3.75" customHeight="1">
      <c r="A4" s="10"/>
      <c r="B4" s="10"/>
      <c r="C4" s="10"/>
      <c r="D4" s="10"/>
      <c r="E4" s="77"/>
      <c r="F4" s="10"/>
      <c r="G4" s="56"/>
      <c r="H4" s="56"/>
      <c r="I4" s="56"/>
      <c r="J4" s="78"/>
      <c r="K4" s="78"/>
      <c r="L4" s="78"/>
      <c r="M4" s="78"/>
      <c r="N4" s="78"/>
      <c r="O4" s="78"/>
      <c r="P4" s="78"/>
      <c r="Q4" s="78"/>
      <c r="R4" s="10"/>
      <c r="S4" s="2"/>
      <c r="T4" s="2"/>
      <c r="U4" s="2"/>
      <c r="V4" s="2"/>
      <c r="W4" s="2"/>
      <c r="X4" s="2"/>
    </row>
    <row r="5" spans="1:18" s="9" customFormat="1" ht="3.75" customHeight="1">
      <c r="A5" s="220"/>
      <c r="B5" s="220"/>
      <c r="C5" s="220"/>
      <c r="D5" s="220"/>
      <c r="E5" s="220"/>
      <c r="F5" s="220"/>
      <c r="G5" s="220"/>
      <c r="H5" s="220"/>
      <c r="I5" s="220"/>
      <c r="J5" s="221"/>
      <c r="K5" s="221"/>
      <c r="L5" s="221"/>
      <c r="M5" s="221"/>
      <c r="N5" s="221"/>
      <c r="O5" s="221"/>
      <c r="P5" s="221"/>
      <c r="Q5" s="221"/>
      <c r="R5" s="221"/>
    </row>
    <row r="6" spans="1:18" s="9" customFormat="1" ht="12.75" customHeight="1">
      <c r="A6" s="265"/>
      <c r="B6" s="265"/>
      <c r="C6" s="265"/>
      <c r="D6" s="265"/>
      <c r="E6" s="266" t="s">
        <v>57</v>
      </c>
      <c r="F6" s="230"/>
      <c r="G6" s="265"/>
      <c r="H6" s="265"/>
      <c r="I6" s="265"/>
      <c r="J6" s="265"/>
      <c r="K6" s="265"/>
      <c r="L6" s="265"/>
      <c r="M6" s="265"/>
      <c r="N6" s="265"/>
      <c r="O6" s="265"/>
      <c r="P6" s="265"/>
      <c r="Q6" s="265"/>
      <c r="R6" s="265"/>
    </row>
    <row r="7" spans="1:18" s="9" customFormat="1" ht="9" customHeight="1">
      <c r="A7" s="229" t="s">
        <v>60</v>
      </c>
      <c r="B7" s="265"/>
      <c r="C7" s="265"/>
      <c r="D7" s="267" t="s">
        <v>124</v>
      </c>
      <c r="E7" s="268" t="s">
        <v>59</v>
      </c>
      <c r="F7" s="230" t="s">
        <v>125</v>
      </c>
      <c r="G7" s="269">
        <v>2005</v>
      </c>
      <c r="H7" s="269">
        <v>2006</v>
      </c>
      <c r="I7" s="269">
        <v>2007</v>
      </c>
      <c r="J7" s="269">
        <v>2008</v>
      </c>
      <c r="K7" s="269">
        <v>2009</v>
      </c>
      <c r="L7" s="269">
        <v>2010</v>
      </c>
      <c r="M7" s="269">
        <v>2011</v>
      </c>
      <c r="N7" s="269">
        <v>2012</v>
      </c>
      <c r="O7" s="269">
        <v>2013</v>
      </c>
      <c r="P7" s="269">
        <v>2014</v>
      </c>
      <c r="Q7" s="269">
        <v>2015</v>
      </c>
      <c r="R7" s="269">
        <v>2016</v>
      </c>
    </row>
    <row r="8" spans="1:18" s="9" customFormat="1" ht="10.5" customHeight="1">
      <c r="A8" s="231"/>
      <c r="B8" s="270"/>
      <c r="C8" s="270"/>
      <c r="D8" s="271" t="s">
        <v>126</v>
      </c>
      <c r="E8" s="271" t="s">
        <v>353</v>
      </c>
      <c r="F8" s="231" t="s">
        <v>127</v>
      </c>
      <c r="G8" s="270"/>
      <c r="H8" s="270"/>
      <c r="I8" s="270"/>
      <c r="J8" s="270"/>
      <c r="K8" s="270"/>
      <c r="L8" s="270"/>
      <c r="M8" s="270"/>
      <c r="N8" s="270"/>
      <c r="O8" s="270"/>
      <c r="P8" s="270"/>
      <c r="Q8" s="270"/>
      <c r="R8" s="270"/>
    </row>
    <row r="9" spans="1:24" s="34" customFormat="1" ht="3.75" customHeight="1">
      <c r="A9" s="4"/>
      <c r="B9" s="4"/>
      <c r="C9" s="4"/>
      <c r="D9" s="4"/>
      <c r="E9" s="81"/>
      <c r="F9" s="4"/>
      <c r="G9" s="9"/>
      <c r="H9" s="9"/>
      <c r="I9" s="9"/>
      <c r="J9" s="4"/>
      <c r="K9" s="4"/>
      <c r="L9" s="4"/>
      <c r="M9" s="4"/>
      <c r="N9" s="4"/>
      <c r="O9" s="4"/>
      <c r="P9" s="4"/>
      <c r="Q9" s="4"/>
      <c r="R9" s="4"/>
      <c r="S9" s="4"/>
      <c r="T9" s="4"/>
      <c r="U9" s="4"/>
      <c r="V9" s="4"/>
      <c r="W9" s="4"/>
      <c r="X9" s="4"/>
    </row>
    <row r="10" spans="1:24" s="35" customFormat="1" ht="14.25" customHeight="1">
      <c r="A10" s="246" t="s">
        <v>62</v>
      </c>
      <c r="B10" s="6"/>
      <c r="C10" s="6"/>
      <c r="D10" s="82"/>
      <c r="E10" s="83"/>
      <c r="F10" s="6"/>
      <c r="G10" s="82"/>
      <c r="H10" s="82"/>
      <c r="I10" s="82"/>
      <c r="J10" s="6"/>
      <c r="K10" s="6"/>
      <c r="L10" s="6"/>
      <c r="M10" s="6"/>
      <c r="N10" s="6"/>
      <c r="O10" s="6"/>
      <c r="P10" s="6"/>
      <c r="Q10" s="6"/>
      <c r="R10" s="6"/>
      <c r="S10" s="6"/>
      <c r="T10" s="6"/>
      <c r="U10" s="6"/>
      <c r="V10" s="6"/>
      <c r="W10" s="6"/>
      <c r="X10" s="6"/>
    </row>
    <row r="11" spans="1:24" s="34" customFormat="1" ht="12.75" customHeight="1">
      <c r="A11" s="4"/>
      <c r="B11" s="244" t="s">
        <v>128</v>
      </c>
      <c r="C11" s="244"/>
      <c r="D11" s="245">
        <v>64.7</v>
      </c>
      <c r="E11" s="245">
        <v>854</v>
      </c>
      <c r="F11" s="246" t="s">
        <v>129</v>
      </c>
      <c r="G11" s="247" t="s">
        <v>77</v>
      </c>
      <c r="H11" s="247" t="s">
        <v>77</v>
      </c>
      <c r="I11" s="247">
        <v>17.35</v>
      </c>
      <c r="J11" s="248">
        <v>29.1570624</v>
      </c>
      <c r="K11" s="248">
        <v>27</v>
      </c>
      <c r="L11" s="248">
        <v>56.62</v>
      </c>
      <c r="M11" s="248">
        <v>281.27</v>
      </c>
      <c r="N11" s="248" t="s">
        <v>77</v>
      </c>
      <c r="O11" s="248" t="s">
        <v>77</v>
      </c>
      <c r="P11" s="248">
        <v>89.57</v>
      </c>
      <c r="Q11" s="248">
        <v>56.444</v>
      </c>
      <c r="R11" s="248">
        <v>12.4</v>
      </c>
      <c r="S11" s="4"/>
      <c r="T11" s="4"/>
      <c r="U11" s="4"/>
      <c r="V11" s="4"/>
      <c r="W11" s="4"/>
      <c r="X11" s="4"/>
    </row>
    <row r="12" spans="1:24" s="34" customFormat="1" ht="12.75" customHeight="1">
      <c r="A12" s="224"/>
      <c r="B12" s="249" t="s">
        <v>130</v>
      </c>
      <c r="C12" s="249"/>
      <c r="D12" s="250">
        <v>97.2</v>
      </c>
      <c r="E12" s="250">
        <v>1125</v>
      </c>
      <c r="F12" s="251" t="s">
        <v>185</v>
      </c>
      <c r="G12" s="252">
        <v>126.3</v>
      </c>
      <c r="H12" s="252">
        <v>117.45</v>
      </c>
      <c r="I12" s="252">
        <v>74.49</v>
      </c>
      <c r="J12" s="253">
        <v>99.5775552</v>
      </c>
      <c r="K12" s="253">
        <v>130</v>
      </c>
      <c r="L12" s="253">
        <v>129.76</v>
      </c>
      <c r="M12" s="253">
        <v>204.19</v>
      </c>
      <c r="N12" s="253">
        <v>56.6</v>
      </c>
      <c r="O12" s="253">
        <v>124.186</v>
      </c>
      <c r="P12" s="253">
        <v>135.39</v>
      </c>
      <c r="Q12" s="254"/>
      <c r="R12" s="254">
        <v>45.6</v>
      </c>
      <c r="S12" s="4"/>
      <c r="T12" s="4"/>
      <c r="U12" s="4"/>
      <c r="V12" s="4"/>
      <c r="W12" s="4"/>
      <c r="X12" s="4"/>
    </row>
    <row r="13" spans="1:24" s="34" customFormat="1" ht="12.75" customHeight="1">
      <c r="A13" s="36"/>
      <c r="B13" s="255" t="s">
        <v>131</v>
      </c>
      <c r="C13" s="255"/>
      <c r="D13" s="245">
        <v>208.3</v>
      </c>
      <c r="E13" s="245">
        <v>3010</v>
      </c>
      <c r="F13" s="256" t="s">
        <v>186</v>
      </c>
      <c r="G13" s="247">
        <v>329.4</v>
      </c>
      <c r="H13" s="247">
        <v>323.8</v>
      </c>
      <c r="I13" s="247">
        <v>201.1</v>
      </c>
      <c r="J13" s="257">
        <v>424.91420575</v>
      </c>
      <c r="K13" s="257">
        <v>387</v>
      </c>
      <c r="L13" s="257">
        <v>507.02</v>
      </c>
      <c r="M13" s="257">
        <v>602.7</v>
      </c>
      <c r="N13" s="257">
        <v>208.1</v>
      </c>
      <c r="O13" s="257">
        <v>402.028</v>
      </c>
      <c r="P13" s="257">
        <v>421.3</v>
      </c>
      <c r="Q13" s="257">
        <v>270.62</v>
      </c>
      <c r="R13" s="257">
        <v>390.1</v>
      </c>
      <c r="S13" s="4"/>
      <c r="T13" s="4"/>
      <c r="U13" s="4"/>
      <c r="V13" s="4"/>
      <c r="W13" s="4"/>
      <c r="X13" s="4"/>
    </row>
    <row r="14" spans="1:24" s="34" customFormat="1" ht="12.75" customHeight="1">
      <c r="A14" s="224"/>
      <c r="B14" s="249" t="s">
        <v>132</v>
      </c>
      <c r="C14" s="249"/>
      <c r="D14" s="258">
        <v>21.8</v>
      </c>
      <c r="E14" s="250">
        <v>71.14</v>
      </c>
      <c r="F14" s="251" t="s">
        <v>133</v>
      </c>
      <c r="G14" s="252" t="s">
        <v>77</v>
      </c>
      <c r="H14" s="252" t="s">
        <v>77</v>
      </c>
      <c r="I14" s="252">
        <v>1.4687999999999966</v>
      </c>
      <c r="J14" s="259">
        <v>0.8821674</v>
      </c>
      <c r="K14" s="259">
        <v>3</v>
      </c>
      <c r="L14" s="259">
        <v>5.58</v>
      </c>
      <c r="M14" s="259">
        <v>3.34</v>
      </c>
      <c r="N14" s="259">
        <v>1.49</v>
      </c>
      <c r="O14" s="259">
        <v>1.719</v>
      </c>
      <c r="P14" s="259">
        <v>1.5768</v>
      </c>
      <c r="Q14" s="259">
        <v>2.533</v>
      </c>
      <c r="R14" s="259">
        <v>2.5</v>
      </c>
      <c r="S14" s="4"/>
      <c r="T14" s="4"/>
      <c r="U14" s="4"/>
      <c r="V14" s="4"/>
      <c r="W14" s="4"/>
      <c r="X14" s="4"/>
    </row>
    <row r="15" spans="1:24" s="34" customFormat="1" ht="12.75" customHeight="1">
      <c r="A15" s="36"/>
      <c r="B15" s="255" t="s">
        <v>134</v>
      </c>
      <c r="C15" s="255"/>
      <c r="D15" s="245">
        <v>53.5</v>
      </c>
      <c r="E15" s="245">
        <v>894</v>
      </c>
      <c r="F15" s="256" t="s">
        <v>135</v>
      </c>
      <c r="G15" s="247">
        <v>8</v>
      </c>
      <c r="H15" s="247">
        <v>12.61</v>
      </c>
      <c r="I15" s="247">
        <v>4.76</v>
      </c>
      <c r="J15" s="257">
        <v>8.02439735</v>
      </c>
      <c r="K15" s="257">
        <v>24.1</v>
      </c>
      <c r="L15" s="257">
        <v>25.24</v>
      </c>
      <c r="M15" s="257">
        <v>27.38</v>
      </c>
      <c r="N15" s="257">
        <v>4.81</v>
      </c>
      <c r="O15" s="257">
        <v>10.58</v>
      </c>
      <c r="P15" s="257">
        <v>9.01</v>
      </c>
      <c r="Q15" s="257">
        <v>5.983</v>
      </c>
      <c r="R15" s="257">
        <v>6.4</v>
      </c>
      <c r="S15" s="4"/>
      <c r="T15" s="4"/>
      <c r="U15" s="4"/>
      <c r="V15" s="4"/>
      <c r="W15" s="4"/>
      <c r="X15" s="4"/>
    </row>
    <row r="16" spans="1:24" s="34" customFormat="1" ht="12.75" customHeight="1">
      <c r="A16" s="224"/>
      <c r="B16" s="249" t="s">
        <v>136</v>
      </c>
      <c r="C16" s="249"/>
      <c r="D16" s="250">
        <v>58</v>
      </c>
      <c r="E16" s="250">
        <v>1039</v>
      </c>
      <c r="F16" s="251" t="s">
        <v>137</v>
      </c>
      <c r="G16" s="252">
        <v>123.7</v>
      </c>
      <c r="H16" s="252">
        <v>138.01</v>
      </c>
      <c r="I16" s="252">
        <v>106.49</v>
      </c>
      <c r="J16" s="253">
        <v>105.66555840000001</v>
      </c>
      <c r="K16" s="253">
        <v>125.4</v>
      </c>
      <c r="L16" s="253">
        <v>149.56</v>
      </c>
      <c r="M16" s="253">
        <v>161.63</v>
      </c>
      <c r="N16" s="259" t="s">
        <v>77</v>
      </c>
      <c r="O16" s="259">
        <v>125.36</v>
      </c>
      <c r="P16" s="259">
        <v>111.43</v>
      </c>
      <c r="Q16" s="259">
        <v>83.483</v>
      </c>
      <c r="R16" s="259">
        <v>80.5</v>
      </c>
      <c r="S16" s="4"/>
      <c r="T16" s="4"/>
      <c r="U16" s="4"/>
      <c r="V16" s="4"/>
      <c r="W16" s="4"/>
      <c r="X16" s="4"/>
    </row>
    <row r="17" spans="1:24" s="34" customFormat="1" ht="12.75" customHeight="1">
      <c r="A17" s="4"/>
      <c r="B17" s="244" t="s">
        <v>138</v>
      </c>
      <c r="C17" s="244"/>
      <c r="D17" s="260">
        <v>41</v>
      </c>
      <c r="E17" s="245">
        <v>223</v>
      </c>
      <c r="F17" s="246" t="s">
        <v>139</v>
      </c>
      <c r="G17" s="247">
        <v>5</v>
      </c>
      <c r="H17" s="247">
        <v>10.98</v>
      </c>
      <c r="I17" s="247">
        <v>3.71</v>
      </c>
      <c r="J17" s="257">
        <v>6.37</v>
      </c>
      <c r="K17" s="257">
        <v>9.4</v>
      </c>
      <c r="L17" s="257">
        <v>14.55</v>
      </c>
      <c r="M17" s="257">
        <v>16.63</v>
      </c>
      <c r="N17" s="257">
        <v>5.8</v>
      </c>
      <c r="O17" s="257">
        <v>6.406</v>
      </c>
      <c r="P17" s="257">
        <v>10.65</v>
      </c>
      <c r="Q17" s="257">
        <v>4.775</v>
      </c>
      <c r="R17" s="257">
        <v>5.7</v>
      </c>
      <c r="S17" s="4"/>
      <c r="T17" s="4"/>
      <c r="U17" s="4"/>
      <c r="V17" s="4"/>
      <c r="W17" s="4"/>
      <c r="X17" s="4"/>
    </row>
    <row r="18" spans="1:24" s="34" customFormat="1" ht="12.75" customHeight="1">
      <c r="A18" s="225"/>
      <c r="B18" s="261" t="s">
        <v>140</v>
      </c>
      <c r="C18" s="261"/>
      <c r="D18" s="250">
        <v>169.6</v>
      </c>
      <c r="E18" s="250">
        <v>4948</v>
      </c>
      <c r="F18" s="251" t="s">
        <v>154</v>
      </c>
      <c r="G18" s="252">
        <v>190.5</v>
      </c>
      <c r="H18" s="252">
        <v>260.45</v>
      </c>
      <c r="I18" s="252">
        <v>166.11</v>
      </c>
      <c r="J18" s="253">
        <v>295.32351558799996</v>
      </c>
      <c r="K18" s="253">
        <v>403.3</v>
      </c>
      <c r="L18" s="253">
        <v>480.32</v>
      </c>
      <c r="M18" s="253">
        <v>411.92</v>
      </c>
      <c r="N18" s="253">
        <v>283.04</v>
      </c>
      <c r="O18" s="253">
        <v>354.563</v>
      </c>
      <c r="P18" s="253">
        <v>343.24</v>
      </c>
      <c r="Q18" s="253">
        <v>243.673</v>
      </c>
      <c r="R18" s="253">
        <v>266.4</v>
      </c>
      <c r="S18" s="4"/>
      <c r="T18" s="4"/>
      <c r="U18" s="4"/>
      <c r="V18" s="4"/>
      <c r="W18" s="4"/>
      <c r="X18" s="4"/>
    </row>
    <row r="19" spans="1:24" s="34" customFormat="1" ht="12.75" customHeight="1">
      <c r="A19" s="4"/>
      <c r="B19" s="244" t="s">
        <v>70</v>
      </c>
      <c r="C19" s="244"/>
      <c r="D19" s="260">
        <v>90</v>
      </c>
      <c r="E19" s="245">
        <v>1373</v>
      </c>
      <c r="F19" s="256" t="s">
        <v>187</v>
      </c>
      <c r="G19" s="247">
        <v>66.4</v>
      </c>
      <c r="H19" s="247">
        <v>56.58</v>
      </c>
      <c r="I19" s="247">
        <v>63.05</v>
      </c>
      <c r="J19" s="257">
        <v>69.54</v>
      </c>
      <c r="K19" s="257">
        <v>99.4</v>
      </c>
      <c r="L19" s="257">
        <v>121.53</v>
      </c>
      <c r="M19" s="257">
        <v>89.13</v>
      </c>
      <c r="N19" s="257">
        <v>75.12</v>
      </c>
      <c r="O19" s="257">
        <v>117.195</v>
      </c>
      <c r="P19" s="257">
        <v>91.03</v>
      </c>
      <c r="Q19" s="257">
        <v>79.25</v>
      </c>
      <c r="R19" s="257">
        <v>79.6</v>
      </c>
      <c r="S19" s="4"/>
      <c r="T19" s="4"/>
      <c r="U19" s="4"/>
      <c r="V19" s="4"/>
      <c r="W19" s="4"/>
      <c r="X19" s="4"/>
    </row>
    <row r="20" spans="1:24" s="34" customFormat="1" ht="12.75" customHeight="1">
      <c r="A20" s="224"/>
      <c r="B20" s="261" t="s">
        <v>5</v>
      </c>
      <c r="C20" s="261"/>
      <c r="D20" s="258">
        <v>79.761</v>
      </c>
      <c r="E20" s="250">
        <v>465.18</v>
      </c>
      <c r="F20" s="251" t="s">
        <v>141</v>
      </c>
      <c r="G20" s="252">
        <v>23.8</v>
      </c>
      <c r="H20" s="252">
        <v>35.83</v>
      </c>
      <c r="I20" s="252">
        <v>22.9</v>
      </c>
      <c r="J20" s="259">
        <v>20.63</v>
      </c>
      <c r="K20" s="259">
        <v>38.2</v>
      </c>
      <c r="L20" s="259">
        <v>43.91</v>
      </c>
      <c r="M20" s="259">
        <v>50.52</v>
      </c>
      <c r="N20" s="259">
        <v>29.29</v>
      </c>
      <c r="O20" s="259">
        <v>40.732</v>
      </c>
      <c r="P20" s="259">
        <v>31.55</v>
      </c>
      <c r="Q20" s="259">
        <v>22.009</v>
      </c>
      <c r="R20" s="259">
        <v>20.8</v>
      </c>
      <c r="S20" s="4"/>
      <c r="T20" s="4"/>
      <c r="U20" s="4"/>
      <c r="V20" s="4"/>
      <c r="W20" s="4"/>
      <c r="X20" s="4"/>
    </row>
    <row r="21" spans="1:24" s="34" customFormat="1" ht="12.75" customHeight="1">
      <c r="A21" s="36"/>
      <c r="B21" s="255" t="s">
        <v>74</v>
      </c>
      <c r="C21" s="255"/>
      <c r="D21" s="245">
        <v>48.7</v>
      </c>
      <c r="E21" s="245">
        <v>312</v>
      </c>
      <c r="F21" s="256" t="s">
        <v>142</v>
      </c>
      <c r="G21" s="247" t="s">
        <v>77</v>
      </c>
      <c r="H21" s="247">
        <v>8.686513851821362</v>
      </c>
      <c r="I21" s="247">
        <v>4.743490296799679</v>
      </c>
      <c r="J21" s="248">
        <v>6.970273682774399</v>
      </c>
      <c r="K21" s="248">
        <v>9.5</v>
      </c>
      <c r="L21" s="248">
        <v>16.1</v>
      </c>
      <c r="M21" s="248">
        <v>18.27</v>
      </c>
      <c r="N21" s="248">
        <v>5</v>
      </c>
      <c r="O21" s="248">
        <v>8.948</v>
      </c>
      <c r="P21" s="248">
        <v>9.36</v>
      </c>
      <c r="Q21" s="248">
        <v>4.572</v>
      </c>
      <c r="R21" s="248">
        <v>5.2</v>
      </c>
      <c r="S21" s="4"/>
      <c r="T21" s="4"/>
      <c r="U21" s="4"/>
      <c r="V21" s="4"/>
      <c r="W21" s="4"/>
      <c r="X21" s="4"/>
    </row>
    <row r="22" spans="1:24" s="34" customFormat="1" ht="12.75" customHeight="1">
      <c r="A22" s="224"/>
      <c r="B22" s="249" t="s">
        <v>143</v>
      </c>
      <c r="C22" s="249"/>
      <c r="D22" s="250">
        <v>65.7</v>
      </c>
      <c r="E22" s="250">
        <v>423</v>
      </c>
      <c r="F22" s="251" t="s">
        <v>188</v>
      </c>
      <c r="G22" s="252">
        <v>5.3</v>
      </c>
      <c r="H22" s="252">
        <v>8.05</v>
      </c>
      <c r="I22" s="252">
        <v>2.17</v>
      </c>
      <c r="J22" s="253">
        <v>2.5900128000000002</v>
      </c>
      <c r="K22" s="253">
        <v>8.6</v>
      </c>
      <c r="L22" s="253">
        <v>10.45</v>
      </c>
      <c r="M22" s="253">
        <v>6.51</v>
      </c>
      <c r="N22" s="253">
        <v>1.58</v>
      </c>
      <c r="O22" s="253">
        <v>9.064</v>
      </c>
      <c r="P22" s="253">
        <v>5.33</v>
      </c>
      <c r="Q22" s="254"/>
      <c r="R22" s="254"/>
      <c r="S22" s="4"/>
      <c r="T22" s="4"/>
      <c r="U22" s="4"/>
      <c r="V22" s="4"/>
      <c r="W22" s="4"/>
      <c r="X22" s="4"/>
    </row>
    <row r="23" spans="1:24" s="34" customFormat="1" ht="12.75" customHeight="1">
      <c r="A23" s="36"/>
      <c r="B23" s="255" t="s">
        <v>144</v>
      </c>
      <c r="C23" s="255"/>
      <c r="D23" s="245">
        <v>85</v>
      </c>
      <c r="E23" s="245">
        <v>838</v>
      </c>
      <c r="F23" s="256" t="s">
        <v>189</v>
      </c>
      <c r="G23" s="247">
        <v>28.1</v>
      </c>
      <c r="H23" s="247">
        <v>25.52</v>
      </c>
      <c r="I23" s="247">
        <v>7.63</v>
      </c>
      <c r="J23" s="262">
        <v>29.491862400000006</v>
      </c>
      <c r="K23" s="262">
        <v>30.4</v>
      </c>
      <c r="L23" s="262">
        <v>34.61</v>
      </c>
      <c r="M23" s="262">
        <v>16.03</v>
      </c>
      <c r="N23" s="263" t="s">
        <v>77</v>
      </c>
      <c r="O23" s="263" t="s">
        <v>77</v>
      </c>
      <c r="P23" s="263">
        <v>14.32</v>
      </c>
      <c r="Q23" s="264"/>
      <c r="R23" s="264">
        <v>10.8</v>
      </c>
      <c r="S23" s="4"/>
      <c r="T23" s="4"/>
      <c r="U23" s="4"/>
      <c r="V23" s="4"/>
      <c r="W23" s="4"/>
      <c r="X23" s="4"/>
    </row>
    <row r="24" spans="1:24" s="34" customFormat="1" ht="12.75" customHeight="1">
      <c r="A24" s="224"/>
      <c r="B24" s="249" t="s">
        <v>80</v>
      </c>
      <c r="C24" s="249"/>
      <c r="D24" s="258">
        <v>58.884</v>
      </c>
      <c r="E24" s="250">
        <v>294.93</v>
      </c>
      <c r="F24" s="251" t="s">
        <v>145</v>
      </c>
      <c r="G24" s="252">
        <v>7.6</v>
      </c>
      <c r="H24" s="252">
        <v>4.86</v>
      </c>
      <c r="I24" s="252">
        <v>6.8</v>
      </c>
      <c r="J24" s="253">
        <v>4.907288599999999</v>
      </c>
      <c r="K24" s="253">
        <v>4.6</v>
      </c>
      <c r="L24" s="253">
        <v>7.11</v>
      </c>
      <c r="M24" s="253">
        <v>4.07</v>
      </c>
      <c r="N24" s="253">
        <v>6.39</v>
      </c>
      <c r="O24" s="253">
        <v>8.296</v>
      </c>
      <c r="P24" s="253">
        <v>7.46</v>
      </c>
      <c r="Q24" s="253">
        <v>5.569</v>
      </c>
      <c r="R24" s="253">
        <v>5.8</v>
      </c>
      <c r="S24" s="4"/>
      <c r="T24" s="4"/>
      <c r="U24" s="4"/>
      <c r="V24" s="4"/>
      <c r="W24" s="4"/>
      <c r="X24" s="4"/>
    </row>
    <row r="25" spans="1:24" s="34" customFormat="1" ht="3.75" customHeight="1">
      <c r="A25" s="80"/>
      <c r="B25" s="80"/>
      <c r="C25" s="80"/>
      <c r="D25" s="80"/>
      <c r="E25" s="84"/>
      <c r="F25" s="80"/>
      <c r="G25" s="123"/>
      <c r="H25" s="123"/>
      <c r="I25" s="123"/>
      <c r="J25" s="5"/>
      <c r="K25" s="5"/>
      <c r="L25" s="5"/>
      <c r="M25" s="5"/>
      <c r="N25" s="5"/>
      <c r="O25" s="5"/>
      <c r="P25" s="5"/>
      <c r="Q25" s="5"/>
      <c r="R25" s="5"/>
      <c r="T25" s="4"/>
      <c r="U25" s="4"/>
      <c r="V25" s="4"/>
      <c r="W25" s="4"/>
      <c r="X25" s="4"/>
    </row>
    <row r="26" spans="1:24" s="37" customFormat="1" ht="9">
      <c r="A26" s="36"/>
      <c r="B26" s="36"/>
      <c r="C26" s="36"/>
      <c r="D26" s="36"/>
      <c r="E26" s="81"/>
      <c r="F26" s="36"/>
      <c r="G26" s="9"/>
      <c r="H26" s="9"/>
      <c r="I26" s="9"/>
      <c r="J26" s="85"/>
      <c r="K26" s="85"/>
      <c r="L26" s="85"/>
      <c r="M26" s="85"/>
      <c r="N26" s="85"/>
      <c r="O26" s="85"/>
      <c r="P26" s="85"/>
      <c r="Q26" s="4"/>
      <c r="R26" s="4"/>
      <c r="T26" s="4"/>
      <c r="U26" s="4"/>
      <c r="V26" s="4"/>
      <c r="W26" s="4"/>
      <c r="X26" s="4"/>
    </row>
    <row r="27" spans="1:24" s="37" customFormat="1" ht="9">
      <c r="A27" s="554" t="s">
        <v>0</v>
      </c>
      <c r="B27" s="555" t="s">
        <v>183</v>
      </c>
      <c r="C27" s="36"/>
      <c r="D27" s="36"/>
      <c r="E27" s="81"/>
      <c r="F27" s="86"/>
      <c r="G27" s="228"/>
      <c r="H27" s="228"/>
      <c r="I27" s="228"/>
      <c r="J27" s="87"/>
      <c r="K27" s="87"/>
      <c r="L27" s="87"/>
      <c r="M27" s="87"/>
      <c r="N27" s="87"/>
      <c r="O27" s="87"/>
      <c r="P27" s="87"/>
      <c r="Q27" s="7"/>
      <c r="R27" s="7"/>
      <c r="T27" s="7"/>
      <c r="U27" s="7"/>
      <c r="V27" s="7"/>
      <c r="W27" s="7"/>
      <c r="X27" s="7"/>
    </row>
    <row r="28" spans="1:24" s="34" customFormat="1" ht="8.25" customHeight="1">
      <c r="A28" s="36" t="str">
        <f>"(1)"</f>
        <v>(1)</v>
      </c>
      <c r="B28" s="240" t="s">
        <v>190</v>
      </c>
      <c r="C28" s="36"/>
      <c r="D28" s="36"/>
      <c r="E28" s="81"/>
      <c r="F28" s="86"/>
      <c r="G28" s="228"/>
      <c r="H28" s="228"/>
      <c r="I28" s="228"/>
      <c r="J28" s="87"/>
      <c r="K28" s="87"/>
      <c r="L28" s="87"/>
      <c r="M28" s="87"/>
      <c r="N28" s="87"/>
      <c r="O28" s="87"/>
      <c r="P28" s="87"/>
      <c r="Q28" s="7"/>
      <c r="R28" s="7"/>
      <c r="S28" s="7"/>
      <c r="T28" s="7"/>
      <c r="U28" s="7"/>
      <c r="V28" s="7"/>
      <c r="W28" s="7"/>
      <c r="X28" s="7"/>
    </row>
    <row r="29" spans="1:24" s="34" customFormat="1" ht="9">
      <c r="A29" s="36" t="str">
        <f>"(2)"</f>
        <v>(2)</v>
      </c>
      <c r="B29" s="241" t="s">
        <v>184</v>
      </c>
      <c r="C29" s="36"/>
      <c r="D29" s="36"/>
      <c r="E29" s="81"/>
      <c r="F29" s="86"/>
      <c r="G29" s="228"/>
      <c r="H29" s="228"/>
      <c r="I29" s="228"/>
      <c r="J29" s="88"/>
      <c r="K29" s="88"/>
      <c r="L29" s="88"/>
      <c r="M29" s="88"/>
      <c r="N29" s="88"/>
      <c r="O29" s="88"/>
      <c r="P29" s="88"/>
      <c r="Q29" s="4"/>
      <c r="R29" s="4"/>
      <c r="S29" s="4"/>
      <c r="T29" s="4"/>
      <c r="U29" s="4"/>
      <c r="V29" s="4"/>
      <c r="W29" s="4"/>
      <c r="X29" s="4"/>
    </row>
    <row r="30" spans="1:24" s="34" customFormat="1" ht="9">
      <c r="A30" s="36" t="str">
        <f>"(3)"</f>
        <v>(3)</v>
      </c>
      <c r="B30" s="240" t="s">
        <v>156</v>
      </c>
      <c r="C30" s="36"/>
      <c r="D30" s="36"/>
      <c r="E30" s="81"/>
      <c r="F30" s="86"/>
      <c r="G30" s="228"/>
      <c r="H30" s="228"/>
      <c r="I30" s="228"/>
      <c r="J30" s="88"/>
      <c r="K30" s="88"/>
      <c r="L30" s="88"/>
      <c r="M30" s="88"/>
      <c r="N30" s="88"/>
      <c r="O30" s="88"/>
      <c r="P30" s="88"/>
      <c r="Q30" s="4"/>
      <c r="R30" s="4"/>
      <c r="S30" s="4"/>
      <c r="T30" s="4"/>
      <c r="U30" s="4"/>
      <c r="V30" s="4"/>
      <c r="W30" s="4"/>
      <c r="X30" s="4"/>
    </row>
    <row r="31" spans="1:24" s="34" customFormat="1" ht="9">
      <c r="A31" s="36" t="str">
        <f>"(4)"</f>
        <v>(4)</v>
      </c>
      <c r="B31" s="240" t="s">
        <v>146</v>
      </c>
      <c r="C31" s="36"/>
      <c r="D31" s="36"/>
      <c r="E31" s="81"/>
      <c r="F31" s="36"/>
      <c r="G31" s="9"/>
      <c r="H31" s="9"/>
      <c r="I31" s="9"/>
      <c r="J31" s="89"/>
      <c r="K31" s="89"/>
      <c r="L31" s="89"/>
      <c r="M31" s="89"/>
      <c r="N31" s="89"/>
      <c r="O31" s="89"/>
      <c r="P31" s="89"/>
      <c r="Q31" s="4"/>
      <c r="R31" s="4"/>
      <c r="S31" s="4"/>
      <c r="T31" s="4"/>
      <c r="U31" s="4"/>
      <c r="V31" s="4"/>
      <c r="W31" s="4"/>
      <c r="X31" s="4"/>
    </row>
    <row r="32" spans="1:24" s="34" customFormat="1" ht="9">
      <c r="A32" s="36"/>
      <c r="B32" s="86"/>
      <c r="C32" s="4"/>
      <c r="D32" s="4"/>
      <c r="E32" s="81"/>
      <c r="F32" s="4"/>
      <c r="G32" s="9"/>
      <c r="H32" s="9"/>
      <c r="I32" s="9"/>
      <c r="J32" s="26"/>
      <c r="K32" s="26"/>
      <c r="L32" s="26"/>
      <c r="M32" s="26"/>
      <c r="N32" s="26"/>
      <c r="O32" s="26"/>
      <c r="P32" s="26"/>
      <c r="Q32" s="4"/>
      <c r="R32" s="4"/>
      <c r="S32" s="4"/>
      <c r="T32" s="4"/>
      <c r="U32" s="4"/>
      <c r="V32" s="4"/>
      <c r="W32" s="4"/>
      <c r="X32" s="4"/>
    </row>
    <row r="33" spans="1:13" s="34" customFormat="1" ht="9">
      <c r="A33" s="36"/>
      <c r="B33" s="36"/>
      <c r="C33" s="36"/>
      <c r="D33" s="36"/>
      <c r="E33" s="81"/>
      <c r="F33" s="36"/>
      <c r="G33" s="9"/>
      <c r="H33" s="9"/>
      <c r="I33" s="9"/>
      <c r="J33" s="85"/>
      <c r="K33" s="85"/>
      <c r="L33" s="85"/>
      <c r="M33" s="85"/>
    </row>
    <row r="34" spans="1:13" s="34" customFormat="1" ht="9">
      <c r="A34" s="36"/>
      <c r="B34" s="36"/>
      <c r="C34" s="36"/>
      <c r="D34" s="36"/>
      <c r="E34" s="81"/>
      <c r="F34" s="36"/>
      <c r="G34" s="9"/>
      <c r="H34" s="9"/>
      <c r="I34" s="9"/>
      <c r="J34" s="85"/>
      <c r="K34" s="85"/>
      <c r="L34" s="85"/>
      <c r="M34" s="85"/>
    </row>
    <row r="35" spans="1:13" s="34" customFormat="1" ht="9">
      <c r="A35" s="36"/>
      <c r="B35" s="6"/>
      <c r="C35" s="36"/>
      <c r="D35" s="36"/>
      <c r="E35" s="81"/>
      <c r="F35" s="36"/>
      <c r="G35" s="9"/>
      <c r="H35" s="9"/>
      <c r="I35" s="9"/>
      <c r="J35" s="85"/>
      <c r="K35" s="85"/>
      <c r="L35" s="85"/>
      <c r="M35" s="85"/>
    </row>
    <row r="36" spans="2:13" s="34" customFormat="1" ht="9">
      <c r="B36" s="4"/>
      <c r="E36" s="81"/>
      <c r="G36" s="9"/>
      <c r="H36" s="9"/>
      <c r="I36" s="9"/>
      <c r="J36" s="85"/>
      <c r="K36" s="85"/>
      <c r="L36" s="85"/>
      <c r="M36" s="85"/>
    </row>
    <row r="37" spans="2:13" s="34" customFormat="1" ht="9">
      <c r="B37" s="4"/>
      <c r="E37" s="81"/>
      <c r="G37" s="9"/>
      <c r="H37" s="9"/>
      <c r="I37" s="9"/>
      <c r="J37" s="85"/>
      <c r="K37" s="85"/>
      <c r="L37" s="85"/>
      <c r="M37" s="85"/>
    </row>
    <row r="38" spans="2:13" s="34" customFormat="1" ht="9">
      <c r="B38" s="7"/>
      <c r="E38" s="81"/>
      <c r="G38" s="9"/>
      <c r="H38" s="9"/>
      <c r="I38" s="9"/>
      <c r="J38" s="85"/>
      <c r="K38" s="85"/>
      <c r="L38" s="85"/>
      <c r="M38" s="85"/>
    </row>
    <row r="39" spans="5:13" s="34" customFormat="1" ht="9">
      <c r="E39" s="81"/>
      <c r="G39" s="9"/>
      <c r="H39" s="9"/>
      <c r="I39" s="9"/>
      <c r="J39" s="85"/>
      <c r="K39" s="85"/>
      <c r="L39" s="85"/>
      <c r="M39" s="85"/>
    </row>
    <row r="40" spans="5:13" s="34" customFormat="1" ht="9">
      <c r="E40" s="81"/>
      <c r="G40" s="9"/>
      <c r="H40" s="9"/>
      <c r="I40" s="9"/>
      <c r="J40" s="85"/>
      <c r="K40" s="85"/>
      <c r="L40" s="85"/>
      <c r="M40" s="85"/>
    </row>
    <row r="41" spans="5:13" s="34" customFormat="1" ht="9">
      <c r="E41" s="81"/>
      <c r="G41" s="9"/>
      <c r="H41" s="9"/>
      <c r="I41" s="9"/>
      <c r="J41" s="85"/>
      <c r="K41" s="85"/>
      <c r="L41" s="85"/>
      <c r="M41" s="85"/>
    </row>
    <row r="42" spans="5:13" s="34" customFormat="1" ht="9">
      <c r="E42" s="81"/>
      <c r="G42" s="9"/>
      <c r="H42" s="9"/>
      <c r="I42" s="9"/>
      <c r="J42" s="85"/>
      <c r="K42" s="85"/>
      <c r="L42" s="85"/>
      <c r="M42" s="85"/>
    </row>
    <row r="43" spans="5:13" s="34" customFormat="1" ht="9">
      <c r="E43" s="81"/>
      <c r="G43" s="9"/>
      <c r="H43" s="9"/>
      <c r="I43" s="9"/>
      <c r="J43" s="85"/>
      <c r="K43" s="85"/>
      <c r="L43" s="85"/>
      <c r="M43" s="85"/>
    </row>
    <row r="44" spans="5:13" s="34" customFormat="1" ht="9">
      <c r="E44" s="81"/>
      <c r="G44" s="9"/>
      <c r="H44" s="9"/>
      <c r="I44" s="9"/>
      <c r="J44" s="85"/>
      <c r="K44" s="85"/>
      <c r="L44" s="85"/>
      <c r="M44" s="85"/>
    </row>
    <row r="45" spans="5:13" s="34" customFormat="1" ht="9">
      <c r="E45" s="81"/>
      <c r="G45" s="9"/>
      <c r="H45" s="9"/>
      <c r="I45" s="9"/>
      <c r="J45" s="85"/>
      <c r="K45" s="85"/>
      <c r="L45" s="85"/>
      <c r="M45" s="85"/>
    </row>
    <row r="46" spans="5:13" s="34" customFormat="1" ht="9">
      <c r="E46" s="81"/>
      <c r="G46" s="9"/>
      <c r="H46" s="9"/>
      <c r="I46" s="9"/>
      <c r="J46" s="85"/>
      <c r="K46" s="85"/>
      <c r="L46" s="85"/>
      <c r="M46" s="85"/>
    </row>
    <row r="47" spans="5:13" s="34" customFormat="1" ht="9">
      <c r="E47" s="81"/>
      <c r="G47" s="9"/>
      <c r="H47" s="9"/>
      <c r="I47" s="9"/>
      <c r="J47" s="85"/>
      <c r="K47" s="85"/>
      <c r="L47" s="85"/>
      <c r="M47" s="85"/>
    </row>
    <row r="48" spans="5:13" s="34" customFormat="1" ht="9">
      <c r="E48" s="81"/>
      <c r="G48" s="9"/>
      <c r="H48" s="9"/>
      <c r="I48" s="9"/>
      <c r="J48" s="85"/>
      <c r="K48" s="85"/>
      <c r="L48" s="85"/>
      <c r="M48" s="85"/>
    </row>
    <row r="49" spans="5:13" s="34" customFormat="1" ht="9">
      <c r="E49" s="81"/>
      <c r="G49" s="9"/>
      <c r="H49" s="9"/>
      <c r="I49" s="9"/>
      <c r="J49" s="85"/>
      <c r="K49" s="85"/>
      <c r="L49" s="85"/>
      <c r="M49" s="85"/>
    </row>
    <row r="50" spans="5:13" s="34" customFormat="1" ht="9">
      <c r="E50" s="81"/>
      <c r="G50" s="9"/>
      <c r="H50" s="9"/>
      <c r="I50" s="9"/>
      <c r="J50" s="85"/>
      <c r="K50" s="85"/>
      <c r="L50" s="85"/>
      <c r="M50" s="85"/>
    </row>
    <row r="51" spans="5:13" s="34" customFormat="1" ht="9">
      <c r="E51" s="81"/>
      <c r="G51" s="9"/>
      <c r="H51" s="9"/>
      <c r="I51" s="9"/>
      <c r="J51" s="85"/>
      <c r="K51" s="85"/>
      <c r="L51" s="85"/>
      <c r="M51" s="85"/>
    </row>
    <row r="52" spans="5:13" s="34" customFormat="1" ht="9">
      <c r="E52" s="81"/>
      <c r="G52" s="9"/>
      <c r="H52" s="9"/>
      <c r="I52" s="9"/>
      <c r="J52" s="85"/>
      <c r="K52" s="85"/>
      <c r="L52" s="85"/>
      <c r="M52" s="85"/>
    </row>
    <row r="53" spans="5:13" s="34" customFormat="1" ht="9">
      <c r="E53" s="81"/>
      <c r="G53" s="9"/>
      <c r="H53" s="9"/>
      <c r="I53" s="9"/>
      <c r="J53" s="85"/>
      <c r="K53" s="85"/>
      <c r="L53" s="85"/>
      <c r="M53" s="85"/>
    </row>
    <row r="54" spans="5:13" s="34" customFormat="1" ht="9">
      <c r="E54" s="81"/>
      <c r="G54" s="9"/>
      <c r="H54" s="9"/>
      <c r="I54" s="9"/>
      <c r="J54" s="85"/>
      <c r="K54" s="85"/>
      <c r="L54" s="85"/>
      <c r="M54" s="85"/>
    </row>
    <row r="55" spans="5:13" s="34" customFormat="1" ht="9">
      <c r="E55" s="81"/>
      <c r="G55" s="9"/>
      <c r="H55" s="9"/>
      <c r="I55" s="9"/>
      <c r="J55" s="85"/>
      <c r="K55" s="85"/>
      <c r="L55" s="85"/>
      <c r="M55" s="85"/>
    </row>
    <row r="56" spans="5:13" s="34" customFormat="1" ht="9">
      <c r="E56" s="81"/>
      <c r="G56" s="9"/>
      <c r="H56" s="9"/>
      <c r="I56" s="9"/>
      <c r="J56" s="85"/>
      <c r="K56" s="85"/>
      <c r="L56" s="85"/>
      <c r="M56" s="85"/>
    </row>
    <row r="57" spans="5:13" s="34" customFormat="1" ht="9">
      <c r="E57" s="81"/>
      <c r="G57" s="9"/>
      <c r="H57" s="9"/>
      <c r="I57" s="9"/>
      <c r="J57" s="85"/>
      <c r="K57" s="85"/>
      <c r="L57" s="85"/>
      <c r="M57" s="85"/>
    </row>
    <row r="58" spans="5:13" s="34" customFormat="1" ht="9">
      <c r="E58" s="81"/>
      <c r="G58" s="9"/>
      <c r="H58" s="9"/>
      <c r="I58" s="9"/>
      <c r="J58" s="85"/>
      <c r="K58" s="85"/>
      <c r="L58" s="85"/>
      <c r="M58" s="85"/>
    </row>
    <row r="59" spans="5:13" s="34" customFormat="1" ht="9">
      <c r="E59" s="81"/>
      <c r="G59" s="9"/>
      <c r="H59" s="9"/>
      <c r="I59" s="9"/>
      <c r="J59" s="85"/>
      <c r="K59" s="85"/>
      <c r="L59" s="85"/>
      <c r="M59" s="85"/>
    </row>
    <row r="60" spans="5:13" s="34" customFormat="1" ht="9">
      <c r="E60" s="81"/>
      <c r="G60" s="9"/>
      <c r="H60" s="9"/>
      <c r="I60" s="9"/>
      <c r="J60" s="85"/>
      <c r="K60" s="85"/>
      <c r="L60" s="85"/>
      <c r="M60" s="85"/>
    </row>
    <row r="61" spans="5:13" s="34" customFormat="1" ht="9">
      <c r="E61" s="81"/>
      <c r="G61" s="9"/>
      <c r="H61" s="9"/>
      <c r="I61" s="9"/>
      <c r="J61" s="85"/>
      <c r="K61" s="85"/>
      <c r="L61" s="85"/>
      <c r="M61" s="85"/>
    </row>
    <row r="62" spans="5:13" s="34" customFormat="1" ht="9">
      <c r="E62" s="81"/>
      <c r="G62" s="9"/>
      <c r="H62" s="9"/>
      <c r="I62" s="9"/>
      <c r="J62" s="85"/>
      <c r="K62" s="85"/>
      <c r="L62" s="85"/>
      <c r="M62" s="85"/>
    </row>
    <row r="63" spans="5:13" s="34" customFormat="1" ht="9">
      <c r="E63" s="81"/>
      <c r="G63" s="9"/>
      <c r="H63" s="9"/>
      <c r="I63" s="9"/>
      <c r="J63" s="85"/>
      <c r="K63" s="85"/>
      <c r="L63" s="85"/>
      <c r="M63" s="85"/>
    </row>
    <row r="64" spans="5:13" s="34" customFormat="1" ht="9">
      <c r="E64" s="81"/>
      <c r="G64" s="9"/>
      <c r="H64" s="9"/>
      <c r="I64" s="9"/>
      <c r="J64" s="85"/>
      <c r="K64" s="85"/>
      <c r="L64" s="85"/>
      <c r="M64" s="85"/>
    </row>
    <row r="65" spans="5:13" s="34" customFormat="1" ht="9">
      <c r="E65" s="81"/>
      <c r="G65" s="9"/>
      <c r="H65" s="9"/>
      <c r="I65" s="9"/>
      <c r="J65" s="85"/>
      <c r="K65" s="85"/>
      <c r="L65" s="85"/>
      <c r="M65" s="85"/>
    </row>
    <row r="66" spans="5:13" s="34" customFormat="1" ht="9">
      <c r="E66" s="81"/>
      <c r="G66" s="9"/>
      <c r="H66" s="9"/>
      <c r="I66" s="9"/>
      <c r="J66" s="85"/>
      <c r="K66" s="85"/>
      <c r="L66" s="85"/>
      <c r="M66" s="85"/>
    </row>
    <row r="67" spans="5:13" s="34" customFormat="1" ht="9">
      <c r="E67" s="81"/>
      <c r="G67" s="9"/>
      <c r="H67" s="9"/>
      <c r="I67" s="9"/>
      <c r="J67" s="85"/>
      <c r="K67" s="85"/>
      <c r="L67" s="85"/>
      <c r="M67" s="85"/>
    </row>
    <row r="68" spans="5:13" s="34" customFormat="1" ht="9">
      <c r="E68" s="81"/>
      <c r="G68" s="9"/>
      <c r="H68" s="9"/>
      <c r="I68" s="9"/>
      <c r="J68" s="85"/>
      <c r="K68" s="85"/>
      <c r="L68" s="85"/>
      <c r="M68" s="85"/>
    </row>
    <row r="69" spans="5:13" s="34" customFormat="1" ht="9">
      <c r="E69" s="81"/>
      <c r="G69" s="9"/>
      <c r="H69" s="9"/>
      <c r="I69" s="9"/>
      <c r="J69" s="85"/>
      <c r="K69" s="85"/>
      <c r="L69" s="85"/>
      <c r="M69" s="85"/>
    </row>
    <row r="70" spans="5:13" s="34" customFormat="1" ht="9">
      <c r="E70" s="81"/>
      <c r="G70" s="9"/>
      <c r="H70" s="9"/>
      <c r="I70" s="9"/>
      <c r="J70" s="85"/>
      <c r="K70" s="85"/>
      <c r="L70" s="85"/>
      <c r="M70" s="85"/>
    </row>
    <row r="71" spans="5:13" s="34" customFormat="1" ht="9">
      <c r="E71" s="81"/>
      <c r="G71" s="9"/>
      <c r="H71" s="9"/>
      <c r="I71" s="9"/>
      <c r="J71" s="85"/>
      <c r="K71" s="85"/>
      <c r="L71" s="85"/>
      <c r="M71" s="85"/>
    </row>
    <row r="72" spans="5:13" s="34" customFormat="1" ht="9">
      <c r="E72" s="81"/>
      <c r="G72" s="9"/>
      <c r="H72" s="9"/>
      <c r="I72" s="9"/>
      <c r="J72" s="85"/>
      <c r="K72" s="85"/>
      <c r="L72" s="85"/>
      <c r="M72" s="85"/>
    </row>
    <row r="73" spans="5:13" s="34" customFormat="1" ht="9">
      <c r="E73" s="81"/>
      <c r="G73" s="9"/>
      <c r="H73" s="9"/>
      <c r="I73" s="9"/>
      <c r="J73" s="85"/>
      <c r="K73" s="85"/>
      <c r="L73" s="85"/>
      <c r="M73" s="85"/>
    </row>
    <row r="74" spans="5:13" s="34" customFormat="1" ht="9">
      <c r="E74" s="81"/>
      <c r="G74" s="9"/>
      <c r="H74" s="9"/>
      <c r="I74" s="9"/>
      <c r="J74" s="85"/>
      <c r="K74" s="85"/>
      <c r="L74" s="85"/>
      <c r="M74" s="85"/>
    </row>
    <row r="75" spans="5:13" s="34" customFormat="1" ht="9">
      <c r="E75" s="81"/>
      <c r="G75" s="9"/>
      <c r="H75" s="9"/>
      <c r="I75" s="9"/>
      <c r="J75" s="85"/>
      <c r="K75" s="85"/>
      <c r="L75" s="85"/>
      <c r="M75" s="85"/>
    </row>
    <row r="76" spans="5:13" s="34" customFormat="1" ht="9">
      <c r="E76" s="81"/>
      <c r="G76" s="9"/>
      <c r="H76" s="9"/>
      <c r="I76" s="9"/>
      <c r="J76" s="85"/>
      <c r="K76" s="85"/>
      <c r="L76" s="85"/>
      <c r="M76" s="85"/>
    </row>
    <row r="77" spans="5:13" s="34" customFormat="1" ht="9">
      <c r="E77" s="81"/>
      <c r="G77" s="9"/>
      <c r="H77" s="9"/>
      <c r="I77" s="9"/>
      <c r="J77" s="85"/>
      <c r="K77" s="85"/>
      <c r="L77" s="85"/>
      <c r="M77" s="85"/>
    </row>
    <row r="78" spans="5:13" s="34" customFormat="1" ht="9">
      <c r="E78" s="81"/>
      <c r="G78" s="9"/>
      <c r="H78" s="9"/>
      <c r="I78" s="9"/>
      <c r="J78" s="85"/>
      <c r="K78" s="85"/>
      <c r="L78" s="85"/>
      <c r="M78" s="85"/>
    </row>
    <row r="79" spans="5:13" s="34" customFormat="1" ht="9">
      <c r="E79" s="81"/>
      <c r="G79" s="9"/>
      <c r="H79" s="9"/>
      <c r="I79" s="9"/>
      <c r="J79" s="85"/>
      <c r="K79" s="85"/>
      <c r="L79" s="85"/>
      <c r="M79" s="85"/>
    </row>
    <row r="80" spans="5:13" s="34" customFormat="1" ht="9">
      <c r="E80" s="81"/>
      <c r="G80" s="9"/>
      <c r="H80" s="9"/>
      <c r="I80" s="9"/>
      <c r="J80" s="85"/>
      <c r="K80" s="85"/>
      <c r="L80" s="85"/>
      <c r="M80" s="85"/>
    </row>
    <row r="81" spans="5:13" s="34" customFormat="1" ht="9">
      <c r="E81" s="81"/>
      <c r="G81" s="9"/>
      <c r="H81" s="9"/>
      <c r="I81" s="9"/>
      <c r="J81" s="85"/>
      <c r="K81" s="85"/>
      <c r="L81" s="85"/>
      <c r="M81" s="85"/>
    </row>
    <row r="82" spans="5:13" s="34" customFormat="1" ht="9">
      <c r="E82" s="81"/>
      <c r="G82" s="9"/>
      <c r="H82" s="9"/>
      <c r="I82" s="9"/>
      <c r="J82" s="85"/>
      <c r="K82" s="85"/>
      <c r="L82" s="85"/>
      <c r="M82" s="85"/>
    </row>
    <row r="83" spans="5:13" s="34" customFormat="1" ht="9">
      <c r="E83" s="81"/>
      <c r="G83" s="9"/>
      <c r="H83" s="9"/>
      <c r="I83" s="9"/>
      <c r="J83" s="85"/>
      <c r="K83" s="85"/>
      <c r="L83" s="85"/>
      <c r="M83" s="85"/>
    </row>
    <row r="84" spans="5:13" s="34" customFormat="1" ht="9">
      <c r="E84" s="81"/>
      <c r="G84" s="9"/>
      <c r="H84" s="9"/>
      <c r="I84" s="9"/>
      <c r="J84" s="85"/>
      <c r="K84" s="85"/>
      <c r="L84" s="85"/>
      <c r="M84" s="85"/>
    </row>
    <row r="85" spans="5:13" s="34" customFormat="1" ht="9">
      <c r="E85" s="81"/>
      <c r="G85" s="9"/>
      <c r="H85" s="9"/>
      <c r="I85" s="9"/>
      <c r="J85" s="85"/>
      <c r="K85" s="85"/>
      <c r="L85" s="85"/>
      <c r="M85" s="85"/>
    </row>
    <row r="86" spans="5:13" s="34" customFormat="1" ht="9">
      <c r="E86" s="81"/>
      <c r="G86" s="9"/>
      <c r="H86" s="9"/>
      <c r="I86" s="9"/>
      <c r="J86" s="85"/>
      <c r="K86" s="85"/>
      <c r="L86" s="85"/>
      <c r="M86" s="85"/>
    </row>
    <row r="87" spans="5:13" s="34" customFormat="1" ht="9">
      <c r="E87" s="81"/>
      <c r="G87" s="9"/>
      <c r="H87" s="9"/>
      <c r="I87" s="9"/>
      <c r="J87" s="85"/>
      <c r="K87" s="85"/>
      <c r="L87" s="85"/>
      <c r="M87" s="85"/>
    </row>
    <row r="88" spans="5:13" s="34" customFormat="1" ht="9">
      <c r="E88" s="81"/>
      <c r="G88" s="9"/>
      <c r="H88" s="9"/>
      <c r="I88" s="9"/>
      <c r="J88" s="85"/>
      <c r="K88" s="85"/>
      <c r="L88" s="85"/>
      <c r="M88" s="85"/>
    </row>
    <row r="89" spans="5:13" s="34" customFormat="1" ht="9">
      <c r="E89" s="81"/>
      <c r="G89" s="9"/>
      <c r="H89" s="9"/>
      <c r="I89" s="9"/>
      <c r="J89" s="85"/>
      <c r="K89" s="85"/>
      <c r="L89" s="85"/>
      <c r="M89" s="85"/>
    </row>
    <row r="90" spans="5:13" s="34" customFormat="1" ht="9">
      <c r="E90" s="81"/>
      <c r="G90" s="9"/>
      <c r="H90" s="9"/>
      <c r="I90" s="9"/>
      <c r="J90" s="85"/>
      <c r="K90" s="85"/>
      <c r="L90" s="85"/>
      <c r="M90" s="85"/>
    </row>
    <row r="91" spans="5:13" s="34" customFormat="1" ht="9">
      <c r="E91" s="81"/>
      <c r="G91" s="9"/>
      <c r="H91" s="9"/>
      <c r="I91" s="9"/>
      <c r="J91" s="85"/>
      <c r="K91" s="85"/>
      <c r="L91" s="85"/>
      <c r="M91" s="85"/>
    </row>
    <row r="92" spans="5:13" s="34" customFormat="1" ht="9">
      <c r="E92" s="81"/>
      <c r="G92" s="9"/>
      <c r="H92" s="9"/>
      <c r="I92" s="9"/>
      <c r="J92" s="85"/>
      <c r="K92" s="85"/>
      <c r="L92" s="85"/>
      <c r="M92" s="85"/>
    </row>
    <row r="93" spans="5:13" s="34" customFormat="1" ht="9">
      <c r="E93" s="81"/>
      <c r="G93" s="9"/>
      <c r="H93" s="9"/>
      <c r="I93" s="9"/>
      <c r="J93" s="85"/>
      <c r="K93" s="85"/>
      <c r="L93" s="85"/>
      <c r="M93" s="85"/>
    </row>
    <row r="94" spans="5:13" s="34" customFormat="1" ht="9">
      <c r="E94" s="81"/>
      <c r="G94" s="9"/>
      <c r="H94" s="9"/>
      <c r="I94" s="9"/>
      <c r="J94" s="85"/>
      <c r="K94" s="85"/>
      <c r="L94" s="85"/>
      <c r="M94" s="85"/>
    </row>
    <row r="95" spans="5:13" s="34" customFormat="1" ht="9">
      <c r="E95" s="81"/>
      <c r="G95" s="9"/>
      <c r="H95" s="9"/>
      <c r="I95" s="9"/>
      <c r="J95" s="85"/>
      <c r="K95" s="85"/>
      <c r="L95" s="85"/>
      <c r="M95" s="85"/>
    </row>
    <row r="96" spans="5:13" s="34" customFormat="1" ht="9">
      <c r="E96" s="81"/>
      <c r="G96" s="9"/>
      <c r="H96" s="9"/>
      <c r="I96" s="9"/>
      <c r="J96" s="85"/>
      <c r="K96" s="85"/>
      <c r="L96" s="85"/>
      <c r="M96" s="85"/>
    </row>
    <row r="97" spans="5:13" s="34" customFormat="1" ht="9">
      <c r="E97" s="81"/>
      <c r="G97" s="9"/>
      <c r="H97" s="9"/>
      <c r="I97" s="9"/>
      <c r="J97" s="85"/>
      <c r="K97" s="85"/>
      <c r="L97" s="85"/>
      <c r="M97" s="85"/>
    </row>
    <row r="98" spans="5:13" s="34" customFormat="1" ht="9">
      <c r="E98" s="81"/>
      <c r="G98" s="9"/>
      <c r="H98" s="9"/>
      <c r="I98" s="9"/>
      <c r="J98" s="85"/>
      <c r="K98" s="85"/>
      <c r="L98" s="85"/>
      <c r="M98" s="85"/>
    </row>
    <row r="99" spans="5:13" s="34" customFormat="1" ht="9">
      <c r="E99" s="81"/>
      <c r="G99" s="9"/>
      <c r="H99" s="9"/>
      <c r="I99" s="9"/>
      <c r="J99" s="85"/>
      <c r="K99" s="85"/>
      <c r="L99" s="85"/>
      <c r="M99" s="85"/>
    </row>
    <row r="100" spans="5:13" s="34" customFormat="1" ht="9">
      <c r="E100" s="81"/>
      <c r="G100" s="9"/>
      <c r="H100" s="9"/>
      <c r="I100" s="9"/>
      <c r="J100" s="85"/>
      <c r="K100" s="85"/>
      <c r="L100" s="85"/>
      <c r="M100" s="85"/>
    </row>
    <row r="101" spans="5:13" s="34" customFormat="1" ht="9">
      <c r="E101" s="81"/>
      <c r="G101" s="9"/>
      <c r="H101" s="9"/>
      <c r="I101" s="9"/>
      <c r="J101" s="85"/>
      <c r="K101" s="85"/>
      <c r="L101" s="85"/>
      <c r="M101" s="85"/>
    </row>
    <row r="102" spans="5:13" s="34" customFormat="1" ht="9">
      <c r="E102" s="81"/>
      <c r="G102" s="9"/>
      <c r="H102" s="9"/>
      <c r="I102" s="9"/>
      <c r="J102" s="85"/>
      <c r="K102" s="85"/>
      <c r="L102" s="85"/>
      <c r="M102" s="85"/>
    </row>
    <row r="103" spans="5:13" s="34" customFormat="1" ht="9">
      <c r="E103" s="81"/>
      <c r="G103" s="9"/>
      <c r="H103" s="9"/>
      <c r="I103" s="9"/>
      <c r="J103" s="85"/>
      <c r="K103" s="85"/>
      <c r="L103" s="85"/>
      <c r="M103" s="85"/>
    </row>
    <row r="104" spans="5:13" s="34" customFormat="1" ht="9">
      <c r="E104" s="81"/>
      <c r="G104" s="9"/>
      <c r="H104" s="9"/>
      <c r="I104" s="9"/>
      <c r="J104" s="85"/>
      <c r="K104" s="85"/>
      <c r="L104" s="85"/>
      <c r="M104" s="85"/>
    </row>
    <row r="105" spans="5:13" s="34" customFormat="1" ht="9">
      <c r="E105" s="81"/>
      <c r="G105" s="9"/>
      <c r="H105" s="9"/>
      <c r="I105" s="9"/>
      <c r="J105" s="85"/>
      <c r="K105" s="85"/>
      <c r="L105" s="85"/>
      <c r="M105" s="85"/>
    </row>
    <row r="106" spans="5:13" s="34" customFormat="1" ht="9">
      <c r="E106" s="81"/>
      <c r="G106" s="9"/>
      <c r="H106" s="9"/>
      <c r="I106" s="9"/>
      <c r="J106" s="85"/>
      <c r="K106" s="85"/>
      <c r="L106" s="85"/>
      <c r="M106" s="85"/>
    </row>
    <row r="107" spans="5:13" s="34" customFormat="1" ht="9">
      <c r="E107" s="81"/>
      <c r="G107" s="9"/>
      <c r="H107" s="9"/>
      <c r="I107" s="9"/>
      <c r="J107" s="85"/>
      <c r="K107" s="85"/>
      <c r="L107" s="85"/>
      <c r="M107" s="85"/>
    </row>
    <row r="108" spans="5:13" s="34" customFormat="1" ht="9">
      <c r="E108" s="81"/>
      <c r="G108" s="9"/>
      <c r="H108" s="9"/>
      <c r="I108" s="9"/>
      <c r="J108" s="85"/>
      <c r="K108" s="85"/>
      <c r="L108" s="85"/>
      <c r="M108" s="85"/>
    </row>
    <row r="109" spans="5:13" s="34" customFormat="1" ht="9">
      <c r="E109" s="81"/>
      <c r="G109" s="9"/>
      <c r="H109" s="9"/>
      <c r="I109" s="9"/>
      <c r="J109" s="85"/>
      <c r="K109" s="85"/>
      <c r="L109" s="85"/>
      <c r="M109" s="85"/>
    </row>
    <row r="110" spans="5:13" s="34" customFormat="1" ht="9">
      <c r="E110" s="81"/>
      <c r="G110" s="9"/>
      <c r="H110" s="9"/>
      <c r="I110" s="9"/>
      <c r="J110" s="85"/>
      <c r="K110" s="85"/>
      <c r="L110" s="85"/>
      <c r="M110" s="85"/>
    </row>
    <row r="111" spans="5:13" s="34" customFormat="1" ht="9">
      <c r="E111" s="81"/>
      <c r="G111" s="9"/>
      <c r="H111" s="9"/>
      <c r="I111" s="9"/>
      <c r="J111" s="85"/>
      <c r="K111" s="85"/>
      <c r="L111" s="85"/>
      <c r="M111" s="85"/>
    </row>
    <row r="112" spans="5:13" s="34" customFormat="1" ht="9">
      <c r="E112" s="81"/>
      <c r="G112" s="9"/>
      <c r="H112" s="9"/>
      <c r="I112" s="9"/>
      <c r="J112" s="85"/>
      <c r="K112" s="85"/>
      <c r="L112" s="85"/>
      <c r="M112" s="85"/>
    </row>
    <row r="113" spans="5:13" s="34" customFormat="1" ht="9">
      <c r="E113" s="81"/>
      <c r="G113" s="9"/>
      <c r="H113" s="9"/>
      <c r="I113" s="9"/>
      <c r="J113" s="85"/>
      <c r="K113" s="85"/>
      <c r="L113" s="85"/>
      <c r="M113" s="85"/>
    </row>
    <row r="114" spans="5:13" s="34" customFormat="1" ht="9">
      <c r="E114" s="81"/>
      <c r="G114" s="9"/>
      <c r="H114" s="9"/>
      <c r="I114" s="9"/>
      <c r="J114" s="85"/>
      <c r="K114" s="85"/>
      <c r="L114" s="85"/>
      <c r="M114" s="85"/>
    </row>
    <row r="115" spans="5:13" s="34" customFormat="1" ht="9">
      <c r="E115" s="81"/>
      <c r="G115" s="9"/>
      <c r="H115" s="9"/>
      <c r="I115" s="9"/>
      <c r="J115" s="85"/>
      <c r="K115" s="85"/>
      <c r="L115" s="85"/>
      <c r="M115" s="85"/>
    </row>
    <row r="116" spans="5:13" s="34" customFormat="1" ht="9">
      <c r="E116" s="81"/>
      <c r="G116" s="9"/>
      <c r="H116" s="9"/>
      <c r="I116" s="9"/>
      <c r="J116" s="85"/>
      <c r="K116" s="85"/>
      <c r="L116" s="85"/>
      <c r="M116" s="85"/>
    </row>
    <row r="117" spans="5:13" s="34" customFormat="1" ht="9">
      <c r="E117" s="81"/>
      <c r="G117" s="9"/>
      <c r="H117" s="9"/>
      <c r="I117" s="9"/>
      <c r="J117" s="85"/>
      <c r="K117" s="85"/>
      <c r="L117" s="85"/>
      <c r="M117" s="85"/>
    </row>
    <row r="118" spans="5:13" s="34" customFormat="1" ht="9">
      <c r="E118" s="81"/>
      <c r="G118" s="9"/>
      <c r="H118" s="9"/>
      <c r="I118" s="9"/>
      <c r="J118" s="85"/>
      <c r="K118" s="85"/>
      <c r="L118" s="85"/>
      <c r="M118" s="85"/>
    </row>
    <row r="119" spans="5:13" s="34" customFormat="1" ht="9">
      <c r="E119" s="81"/>
      <c r="G119" s="9"/>
      <c r="H119" s="9"/>
      <c r="I119" s="9"/>
      <c r="J119" s="85"/>
      <c r="K119" s="85"/>
      <c r="L119" s="85"/>
      <c r="M119" s="85"/>
    </row>
    <row r="120" spans="5:13" s="34" customFormat="1" ht="9">
      <c r="E120" s="81"/>
      <c r="G120" s="9"/>
      <c r="H120" s="9"/>
      <c r="I120" s="9"/>
      <c r="J120" s="85"/>
      <c r="K120" s="85"/>
      <c r="L120" s="85"/>
      <c r="M120" s="85"/>
    </row>
    <row r="121" spans="5:13" s="34" customFormat="1" ht="9">
      <c r="E121" s="81"/>
      <c r="G121" s="9"/>
      <c r="H121" s="9"/>
      <c r="I121" s="9"/>
      <c r="J121" s="85"/>
      <c r="K121" s="85"/>
      <c r="L121" s="85"/>
      <c r="M121" s="85"/>
    </row>
    <row r="122" spans="5:13" s="34" customFormat="1" ht="9">
      <c r="E122" s="81"/>
      <c r="G122" s="9"/>
      <c r="H122" s="9"/>
      <c r="I122" s="9"/>
      <c r="J122" s="85"/>
      <c r="K122" s="85"/>
      <c r="L122" s="85"/>
      <c r="M122" s="85"/>
    </row>
    <row r="123" spans="5:13" s="34" customFormat="1" ht="9">
      <c r="E123" s="81"/>
      <c r="G123" s="9"/>
      <c r="H123" s="9"/>
      <c r="I123" s="9"/>
      <c r="J123" s="85"/>
      <c r="K123" s="85"/>
      <c r="L123" s="85"/>
      <c r="M123" s="85"/>
    </row>
    <row r="124" spans="5:13" s="34" customFormat="1" ht="9">
      <c r="E124" s="81"/>
      <c r="G124" s="9"/>
      <c r="H124" s="9"/>
      <c r="I124" s="9"/>
      <c r="J124" s="85"/>
      <c r="K124" s="85"/>
      <c r="L124" s="85"/>
      <c r="M124" s="85"/>
    </row>
    <row r="125" spans="5:13" s="34" customFormat="1" ht="9">
      <c r="E125" s="81"/>
      <c r="G125" s="9"/>
      <c r="H125" s="9"/>
      <c r="I125" s="9"/>
      <c r="J125" s="85"/>
      <c r="K125" s="85"/>
      <c r="L125" s="85"/>
      <c r="M125" s="85"/>
    </row>
    <row r="126" spans="5:13" s="34" customFormat="1" ht="9">
      <c r="E126" s="81"/>
      <c r="G126" s="9"/>
      <c r="H126" s="9"/>
      <c r="I126" s="9"/>
      <c r="J126" s="85"/>
      <c r="K126" s="85"/>
      <c r="L126" s="85"/>
      <c r="M126" s="85"/>
    </row>
    <row r="127" spans="5:13" s="34" customFormat="1" ht="9">
      <c r="E127" s="81"/>
      <c r="G127" s="9"/>
      <c r="H127" s="9"/>
      <c r="I127" s="9"/>
      <c r="J127" s="85"/>
      <c r="K127" s="85"/>
      <c r="L127" s="85"/>
      <c r="M127" s="85"/>
    </row>
    <row r="128" spans="5:13" s="34" customFormat="1" ht="9">
      <c r="E128" s="81"/>
      <c r="G128" s="9"/>
      <c r="H128" s="9"/>
      <c r="I128" s="9"/>
      <c r="J128" s="85"/>
      <c r="K128" s="85"/>
      <c r="L128" s="85"/>
      <c r="M128" s="85"/>
    </row>
    <row r="129" spans="5:13" s="34" customFormat="1" ht="9">
      <c r="E129" s="81"/>
      <c r="G129" s="9"/>
      <c r="H129" s="9"/>
      <c r="I129" s="9"/>
      <c r="J129" s="85"/>
      <c r="K129" s="85"/>
      <c r="L129" s="85"/>
      <c r="M129" s="85"/>
    </row>
    <row r="130" spans="5:13" s="34" customFormat="1" ht="9">
      <c r="E130" s="81"/>
      <c r="G130" s="9"/>
      <c r="H130" s="9"/>
      <c r="I130" s="9"/>
      <c r="J130" s="85"/>
      <c r="K130" s="85"/>
      <c r="L130" s="85"/>
      <c r="M130" s="85"/>
    </row>
    <row r="131" spans="5:13" s="34" customFormat="1" ht="9">
      <c r="E131" s="81"/>
      <c r="G131" s="9"/>
      <c r="H131" s="9"/>
      <c r="I131" s="9"/>
      <c r="J131" s="85"/>
      <c r="K131" s="85"/>
      <c r="L131" s="85"/>
      <c r="M131" s="85"/>
    </row>
    <row r="132" spans="5:13" s="34" customFormat="1" ht="9">
      <c r="E132" s="81"/>
      <c r="G132" s="9"/>
      <c r="H132" s="9"/>
      <c r="I132" s="9"/>
      <c r="J132" s="85"/>
      <c r="K132" s="85"/>
      <c r="L132" s="85"/>
      <c r="M132" s="85"/>
    </row>
    <row r="133" spans="5:13" s="34" customFormat="1" ht="9">
      <c r="E133" s="81"/>
      <c r="G133" s="9"/>
      <c r="H133" s="9"/>
      <c r="I133" s="9"/>
      <c r="J133" s="85"/>
      <c r="K133" s="85"/>
      <c r="L133" s="85"/>
      <c r="M133" s="85"/>
    </row>
    <row r="134" spans="5:13" s="34" customFormat="1" ht="9">
      <c r="E134" s="81"/>
      <c r="G134" s="9"/>
      <c r="H134" s="9"/>
      <c r="I134" s="9"/>
      <c r="J134" s="85"/>
      <c r="K134" s="85"/>
      <c r="L134" s="85"/>
      <c r="M134" s="85"/>
    </row>
    <row r="135" spans="5:13" s="34" customFormat="1" ht="9">
      <c r="E135" s="81"/>
      <c r="G135" s="9"/>
      <c r="H135" s="9"/>
      <c r="I135" s="9"/>
      <c r="J135" s="85"/>
      <c r="K135" s="85"/>
      <c r="L135" s="85"/>
      <c r="M135" s="85"/>
    </row>
    <row r="136" spans="5:13" s="34" customFormat="1" ht="9">
      <c r="E136" s="81"/>
      <c r="G136" s="9"/>
      <c r="H136" s="9"/>
      <c r="I136" s="9"/>
      <c r="J136" s="85"/>
      <c r="K136" s="85"/>
      <c r="L136" s="85"/>
      <c r="M136" s="85"/>
    </row>
    <row r="137" spans="5:13" s="34" customFormat="1" ht="9">
      <c r="E137" s="81"/>
      <c r="G137" s="9"/>
      <c r="H137" s="9"/>
      <c r="I137" s="9"/>
      <c r="J137" s="85"/>
      <c r="K137" s="85"/>
      <c r="L137" s="85"/>
      <c r="M137" s="85"/>
    </row>
    <row r="138" spans="5:13" s="34" customFormat="1" ht="9">
      <c r="E138" s="81"/>
      <c r="G138" s="9"/>
      <c r="H138" s="9"/>
      <c r="I138" s="9"/>
      <c r="J138" s="85"/>
      <c r="K138" s="85"/>
      <c r="L138" s="85"/>
      <c r="M138" s="85"/>
    </row>
    <row r="139" spans="5:13" s="34" customFormat="1" ht="9">
      <c r="E139" s="81"/>
      <c r="G139" s="9"/>
      <c r="H139" s="9"/>
      <c r="I139" s="9"/>
      <c r="J139" s="85"/>
      <c r="K139" s="85"/>
      <c r="L139" s="85"/>
      <c r="M139" s="85"/>
    </row>
    <row r="140" spans="5:13" s="34" customFormat="1" ht="9">
      <c r="E140" s="81"/>
      <c r="G140" s="9"/>
      <c r="H140" s="9"/>
      <c r="I140" s="9"/>
      <c r="J140" s="85"/>
      <c r="K140" s="85"/>
      <c r="L140" s="85"/>
      <c r="M140" s="85"/>
    </row>
    <row r="141" spans="5:13" s="34" customFormat="1" ht="9">
      <c r="E141" s="81"/>
      <c r="G141" s="9"/>
      <c r="H141" s="9"/>
      <c r="I141" s="9"/>
      <c r="J141" s="85"/>
      <c r="K141" s="85"/>
      <c r="L141" s="85"/>
      <c r="M141" s="85"/>
    </row>
    <row r="142" spans="5:13" s="34" customFormat="1" ht="9">
      <c r="E142" s="81"/>
      <c r="G142" s="9"/>
      <c r="H142" s="9"/>
      <c r="I142" s="9"/>
      <c r="J142" s="85"/>
      <c r="K142" s="85"/>
      <c r="L142" s="85"/>
      <c r="M142" s="85"/>
    </row>
    <row r="143" spans="5:13" s="34" customFormat="1" ht="9">
      <c r="E143" s="81"/>
      <c r="G143" s="9"/>
      <c r="H143" s="9"/>
      <c r="I143" s="9"/>
      <c r="J143" s="85"/>
      <c r="K143" s="85"/>
      <c r="L143" s="85"/>
      <c r="M143" s="85"/>
    </row>
    <row r="144" spans="5:13" s="34" customFormat="1" ht="9">
      <c r="E144" s="81"/>
      <c r="G144" s="9"/>
      <c r="H144" s="9"/>
      <c r="I144" s="9"/>
      <c r="J144" s="85"/>
      <c r="K144" s="85"/>
      <c r="L144" s="85"/>
      <c r="M144" s="85"/>
    </row>
    <row r="145" spans="5:13" s="34" customFormat="1" ht="9">
      <c r="E145" s="81"/>
      <c r="G145" s="9"/>
      <c r="H145" s="9"/>
      <c r="I145" s="9"/>
      <c r="J145" s="85"/>
      <c r="K145" s="85"/>
      <c r="L145" s="85"/>
      <c r="M145" s="85"/>
    </row>
    <row r="146" spans="5:13" s="34" customFormat="1" ht="9">
      <c r="E146" s="81"/>
      <c r="G146" s="9"/>
      <c r="H146" s="9"/>
      <c r="I146" s="9"/>
      <c r="J146" s="85"/>
      <c r="K146" s="85"/>
      <c r="L146" s="85"/>
      <c r="M146" s="85"/>
    </row>
    <row r="147" spans="5:13" s="34" customFormat="1" ht="9">
      <c r="E147" s="81"/>
      <c r="G147" s="9"/>
      <c r="H147" s="9"/>
      <c r="I147" s="9"/>
      <c r="J147" s="85"/>
      <c r="K147" s="85"/>
      <c r="L147" s="85"/>
      <c r="M147" s="85"/>
    </row>
    <row r="148" spans="5:13" s="34" customFormat="1" ht="9">
      <c r="E148" s="81"/>
      <c r="G148" s="9"/>
      <c r="H148" s="9"/>
      <c r="I148" s="9"/>
      <c r="J148" s="85"/>
      <c r="K148" s="85"/>
      <c r="L148" s="85"/>
      <c r="M148" s="85"/>
    </row>
    <row r="149" spans="5:13" s="34" customFormat="1" ht="9">
      <c r="E149" s="81"/>
      <c r="G149" s="9"/>
      <c r="H149" s="9"/>
      <c r="I149" s="9"/>
      <c r="J149" s="85"/>
      <c r="K149" s="85"/>
      <c r="L149" s="85"/>
      <c r="M149" s="85"/>
    </row>
    <row r="150" spans="5:13" s="34" customFormat="1" ht="9">
      <c r="E150" s="81"/>
      <c r="G150" s="9"/>
      <c r="H150" s="9"/>
      <c r="I150" s="9"/>
      <c r="J150" s="85"/>
      <c r="K150" s="85"/>
      <c r="L150" s="85"/>
      <c r="M150" s="85"/>
    </row>
    <row r="151" spans="5:13" s="34" customFormat="1" ht="9">
      <c r="E151" s="81"/>
      <c r="G151" s="9"/>
      <c r="H151" s="9"/>
      <c r="I151" s="9"/>
      <c r="J151" s="85"/>
      <c r="K151" s="85"/>
      <c r="L151" s="85"/>
      <c r="M151" s="85"/>
    </row>
    <row r="152" spans="5:13" s="34" customFormat="1" ht="9">
      <c r="E152" s="81"/>
      <c r="G152" s="9"/>
      <c r="H152" s="9"/>
      <c r="I152" s="9"/>
      <c r="J152" s="85"/>
      <c r="K152" s="85"/>
      <c r="L152" s="85"/>
      <c r="M152" s="85"/>
    </row>
    <row r="153" spans="5:13" s="34" customFormat="1" ht="9">
      <c r="E153" s="81"/>
      <c r="G153" s="9"/>
      <c r="H153" s="9"/>
      <c r="I153" s="9"/>
      <c r="J153" s="85"/>
      <c r="K153" s="85"/>
      <c r="L153" s="85"/>
      <c r="M153" s="85"/>
    </row>
    <row r="154" spans="5:13" s="34" customFormat="1" ht="9">
      <c r="E154" s="81"/>
      <c r="G154" s="9"/>
      <c r="H154" s="9"/>
      <c r="I154" s="9"/>
      <c r="J154" s="85"/>
      <c r="K154" s="85"/>
      <c r="L154" s="85"/>
      <c r="M154" s="85"/>
    </row>
    <row r="155" spans="5:13" s="34" customFormat="1" ht="9">
      <c r="E155" s="81"/>
      <c r="G155" s="9"/>
      <c r="H155" s="9"/>
      <c r="I155" s="9"/>
      <c r="J155" s="85"/>
      <c r="K155" s="85"/>
      <c r="L155" s="85"/>
      <c r="M155" s="85"/>
    </row>
    <row r="156" spans="5:13" s="34" customFormat="1" ht="9">
      <c r="E156" s="81"/>
      <c r="G156" s="9"/>
      <c r="H156" s="9"/>
      <c r="I156" s="9"/>
      <c r="J156" s="85"/>
      <c r="K156" s="85"/>
      <c r="L156" s="85"/>
      <c r="M156" s="85"/>
    </row>
    <row r="157" spans="5:13" s="34" customFormat="1" ht="9">
      <c r="E157" s="81"/>
      <c r="G157" s="9"/>
      <c r="H157" s="9"/>
      <c r="I157" s="9"/>
      <c r="J157" s="85"/>
      <c r="K157" s="85"/>
      <c r="L157" s="85"/>
      <c r="M157" s="85"/>
    </row>
    <row r="158" spans="5:13" s="34" customFormat="1" ht="9">
      <c r="E158" s="81"/>
      <c r="G158" s="9"/>
      <c r="H158" s="9"/>
      <c r="I158" s="9"/>
      <c r="J158" s="85"/>
      <c r="K158" s="85"/>
      <c r="L158" s="85"/>
      <c r="M158" s="85"/>
    </row>
    <row r="159" spans="5:13" s="34" customFormat="1" ht="9">
      <c r="E159" s="81"/>
      <c r="G159" s="9"/>
      <c r="H159" s="9"/>
      <c r="I159" s="9"/>
      <c r="J159" s="85"/>
      <c r="K159" s="85"/>
      <c r="L159" s="85"/>
      <c r="M159" s="85"/>
    </row>
    <row r="160" spans="5:13" s="34" customFormat="1" ht="9">
      <c r="E160" s="81"/>
      <c r="G160" s="9"/>
      <c r="H160" s="9"/>
      <c r="I160" s="9"/>
      <c r="J160" s="85"/>
      <c r="K160" s="85"/>
      <c r="L160" s="85"/>
      <c r="M160" s="85"/>
    </row>
    <row r="161" spans="5:13" s="34" customFormat="1" ht="9">
      <c r="E161" s="81"/>
      <c r="G161" s="9"/>
      <c r="H161" s="9"/>
      <c r="I161" s="9"/>
      <c r="J161" s="85"/>
      <c r="K161" s="85"/>
      <c r="L161" s="85"/>
      <c r="M161" s="85"/>
    </row>
    <row r="162" spans="5:13" s="34" customFormat="1" ht="9">
      <c r="E162" s="81"/>
      <c r="G162" s="9"/>
      <c r="H162" s="9"/>
      <c r="I162" s="9"/>
      <c r="J162" s="85"/>
      <c r="K162" s="85"/>
      <c r="L162" s="85"/>
      <c r="M162" s="85"/>
    </row>
    <row r="163" spans="5:13" s="34" customFormat="1" ht="9">
      <c r="E163" s="81"/>
      <c r="G163" s="9"/>
      <c r="H163" s="9"/>
      <c r="I163" s="9"/>
      <c r="J163" s="85"/>
      <c r="K163" s="85"/>
      <c r="L163" s="85"/>
      <c r="M163" s="85"/>
    </row>
    <row r="164" spans="5:13" s="34" customFormat="1" ht="9">
      <c r="E164" s="81"/>
      <c r="G164" s="9"/>
      <c r="H164" s="9"/>
      <c r="I164" s="9"/>
      <c r="J164" s="85"/>
      <c r="K164" s="85"/>
      <c r="L164" s="85"/>
      <c r="M164" s="85"/>
    </row>
    <row r="165" spans="5:13" s="34" customFormat="1" ht="9">
      <c r="E165" s="81"/>
      <c r="G165" s="9"/>
      <c r="H165" s="9"/>
      <c r="I165" s="9"/>
      <c r="J165" s="85"/>
      <c r="K165" s="85"/>
      <c r="L165" s="85"/>
      <c r="M165" s="85"/>
    </row>
    <row r="166" spans="5:13" s="34" customFormat="1" ht="9">
      <c r="E166" s="81"/>
      <c r="G166" s="9"/>
      <c r="H166" s="9"/>
      <c r="I166" s="9"/>
      <c r="J166" s="85"/>
      <c r="K166" s="85"/>
      <c r="L166" s="85"/>
      <c r="M166" s="85"/>
    </row>
    <row r="167" spans="5:13" s="34" customFormat="1" ht="9">
      <c r="E167" s="81"/>
      <c r="G167" s="9"/>
      <c r="H167" s="9"/>
      <c r="I167" s="9"/>
      <c r="J167" s="85"/>
      <c r="K167" s="85"/>
      <c r="L167" s="85"/>
      <c r="M167" s="85"/>
    </row>
    <row r="168" spans="5:13" s="34" customFormat="1" ht="9">
      <c r="E168" s="81"/>
      <c r="G168" s="9"/>
      <c r="H168" s="9"/>
      <c r="I168" s="9"/>
      <c r="J168" s="85"/>
      <c r="K168" s="85"/>
      <c r="L168" s="85"/>
      <c r="M168" s="85"/>
    </row>
    <row r="169" spans="5:13" s="34" customFormat="1" ht="9">
      <c r="E169" s="81"/>
      <c r="G169" s="9"/>
      <c r="H169" s="9"/>
      <c r="I169" s="9"/>
      <c r="J169" s="85"/>
      <c r="K169" s="85"/>
      <c r="L169" s="85"/>
      <c r="M169" s="85"/>
    </row>
    <row r="170" spans="5:13" s="34" customFormat="1" ht="9">
      <c r="E170" s="81"/>
      <c r="G170" s="9"/>
      <c r="H170" s="9"/>
      <c r="I170" s="9"/>
      <c r="J170" s="85"/>
      <c r="K170" s="85"/>
      <c r="L170" s="85"/>
      <c r="M170" s="85"/>
    </row>
    <row r="171" spans="5:13" s="34" customFormat="1" ht="9">
      <c r="E171" s="81"/>
      <c r="G171" s="9"/>
      <c r="H171" s="9"/>
      <c r="I171" s="9"/>
      <c r="J171" s="85"/>
      <c r="K171" s="85"/>
      <c r="L171" s="85"/>
      <c r="M171" s="85"/>
    </row>
    <row r="172" spans="5:13" s="34" customFormat="1" ht="9">
      <c r="E172" s="81"/>
      <c r="G172" s="9"/>
      <c r="H172" s="9"/>
      <c r="I172" s="9"/>
      <c r="J172" s="85"/>
      <c r="K172" s="85"/>
      <c r="L172" s="85"/>
      <c r="M172" s="85"/>
    </row>
    <row r="173" spans="5:13" s="34" customFormat="1" ht="9">
      <c r="E173" s="81"/>
      <c r="G173" s="9"/>
      <c r="H173" s="9"/>
      <c r="I173" s="9"/>
      <c r="J173" s="85"/>
      <c r="K173" s="85"/>
      <c r="L173" s="85"/>
      <c r="M173" s="85"/>
    </row>
    <row r="174" spans="5:13" s="34" customFormat="1" ht="9">
      <c r="E174" s="81"/>
      <c r="G174" s="9"/>
      <c r="H174" s="9"/>
      <c r="I174" s="9"/>
      <c r="J174" s="85"/>
      <c r="K174" s="85"/>
      <c r="L174" s="85"/>
      <c r="M174" s="85"/>
    </row>
    <row r="175" spans="5:13" s="34" customFormat="1" ht="9">
      <c r="E175" s="81"/>
      <c r="G175" s="9"/>
      <c r="H175" s="9"/>
      <c r="I175" s="9"/>
      <c r="J175" s="85"/>
      <c r="K175" s="85"/>
      <c r="L175" s="85"/>
      <c r="M175" s="85"/>
    </row>
    <row r="176" spans="5:13" s="34" customFormat="1" ht="9">
      <c r="E176" s="81"/>
      <c r="G176" s="9"/>
      <c r="H176" s="9"/>
      <c r="I176" s="9"/>
      <c r="J176" s="85"/>
      <c r="K176" s="85"/>
      <c r="L176" s="85"/>
      <c r="M176" s="85"/>
    </row>
    <row r="177" spans="5:13" s="34" customFormat="1" ht="9">
      <c r="E177" s="81"/>
      <c r="G177" s="9"/>
      <c r="H177" s="9"/>
      <c r="I177" s="9"/>
      <c r="J177" s="85"/>
      <c r="K177" s="85"/>
      <c r="L177" s="85"/>
      <c r="M177" s="85"/>
    </row>
    <row r="178" spans="5:13" s="34" customFormat="1" ht="9">
      <c r="E178" s="81"/>
      <c r="G178" s="9"/>
      <c r="H178" s="9"/>
      <c r="I178" s="9"/>
      <c r="J178" s="85"/>
      <c r="K178" s="85"/>
      <c r="L178" s="85"/>
      <c r="M178" s="85"/>
    </row>
    <row r="179" spans="5:13" s="34" customFormat="1" ht="9">
      <c r="E179" s="81"/>
      <c r="G179" s="9"/>
      <c r="H179" s="9"/>
      <c r="I179" s="9"/>
      <c r="J179" s="85"/>
      <c r="K179" s="85"/>
      <c r="L179" s="85"/>
      <c r="M179" s="85"/>
    </row>
    <row r="180" spans="5:13" s="34" customFormat="1" ht="9">
      <c r="E180" s="81"/>
      <c r="G180" s="9"/>
      <c r="H180" s="9"/>
      <c r="I180" s="9"/>
      <c r="J180" s="85"/>
      <c r="K180" s="85"/>
      <c r="L180" s="85"/>
      <c r="M180" s="85"/>
    </row>
    <row r="181" spans="5:13" s="34" customFormat="1" ht="9">
      <c r="E181" s="81"/>
      <c r="G181" s="9"/>
      <c r="H181" s="9"/>
      <c r="I181" s="9"/>
      <c r="J181" s="85"/>
      <c r="K181" s="85"/>
      <c r="L181" s="85"/>
      <c r="M181" s="85"/>
    </row>
    <row r="182" spans="5:13" s="34" customFormat="1" ht="9">
      <c r="E182" s="81"/>
      <c r="G182" s="9"/>
      <c r="H182" s="9"/>
      <c r="I182" s="9"/>
      <c r="J182" s="85"/>
      <c r="K182" s="85"/>
      <c r="L182" s="85"/>
      <c r="M182" s="85"/>
    </row>
    <row r="183" spans="5:13" s="34" customFormat="1" ht="9">
      <c r="E183" s="81"/>
      <c r="G183" s="9"/>
      <c r="H183" s="9"/>
      <c r="I183" s="9"/>
      <c r="J183" s="85"/>
      <c r="K183" s="85"/>
      <c r="L183" s="85"/>
      <c r="M183" s="85"/>
    </row>
    <row r="184" spans="5:13" s="34" customFormat="1" ht="9">
      <c r="E184" s="81"/>
      <c r="G184" s="9"/>
      <c r="H184" s="9"/>
      <c r="I184" s="9"/>
      <c r="J184" s="85"/>
      <c r="K184" s="85"/>
      <c r="L184" s="85"/>
      <c r="M184" s="85"/>
    </row>
    <row r="185" spans="5:13" s="34" customFormat="1" ht="9">
      <c r="E185" s="81"/>
      <c r="G185" s="9"/>
      <c r="H185" s="9"/>
      <c r="I185" s="9"/>
      <c r="J185" s="85"/>
      <c r="K185" s="85"/>
      <c r="L185" s="85"/>
      <c r="M185" s="85"/>
    </row>
    <row r="186" spans="5:13" s="34" customFormat="1" ht="9">
      <c r="E186" s="81"/>
      <c r="G186" s="9"/>
      <c r="H186" s="9"/>
      <c r="I186" s="9"/>
      <c r="J186" s="85"/>
      <c r="K186" s="85"/>
      <c r="L186" s="85"/>
      <c r="M186" s="85"/>
    </row>
    <row r="187" spans="5:13" s="34" customFormat="1" ht="9">
      <c r="E187" s="81"/>
      <c r="G187" s="9"/>
      <c r="H187" s="9"/>
      <c r="I187" s="9"/>
      <c r="J187" s="85"/>
      <c r="K187" s="85"/>
      <c r="L187" s="85"/>
      <c r="M187" s="85"/>
    </row>
    <row r="188" spans="5:13" s="34" customFormat="1" ht="9">
      <c r="E188" s="81"/>
      <c r="G188" s="9"/>
      <c r="H188" s="9"/>
      <c r="I188" s="9"/>
      <c r="J188" s="85"/>
      <c r="K188" s="85"/>
      <c r="L188" s="85"/>
      <c r="M188" s="85"/>
    </row>
    <row r="189" spans="5:13" s="34" customFormat="1" ht="9">
      <c r="E189" s="81"/>
      <c r="G189" s="9"/>
      <c r="H189" s="9"/>
      <c r="I189" s="9"/>
      <c r="J189" s="85"/>
      <c r="K189" s="85"/>
      <c r="L189" s="85"/>
      <c r="M189" s="85"/>
    </row>
    <row r="190" spans="5:13" s="34" customFormat="1" ht="9">
      <c r="E190" s="81"/>
      <c r="G190" s="9"/>
      <c r="H190" s="9"/>
      <c r="I190" s="9"/>
      <c r="J190" s="85"/>
      <c r="K190" s="85"/>
      <c r="L190" s="85"/>
      <c r="M190" s="85"/>
    </row>
    <row r="191" spans="5:13" s="34" customFormat="1" ht="9">
      <c r="E191" s="81"/>
      <c r="G191" s="9"/>
      <c r="H191" s="9"/>
      <c r="I191" s="9"/>
      <c r="J191" s="85"/>
      <c r="K191" s="85"/>
      <c r="L191" s="85"/>
      <c r="M191" s="85"/>
    </row>
    <row r="192" spans="5:13" s="34" customFormat="1" ht="9">
      <c r="E192" s="81"/>
      <c r="G192" s="9"/>
      <c r="H192" s="9"/>
      <c r="I192" s="9"/>
      <c r="J192" s="85"/>
      <c r="K192" s="85"/>
      <c r="L192" s="85"/>
      <c r="M192" s="85"/>
    </row>
    <row r="193" spans="5:13" s="34" customFormat="1" ht="9">
      <c r="E193" s="81"/>
      <c r="G193" s="9"/>
      <c r="H193" s="9"/>
      <c r="I193" s="9"/>
      <c r="J193" s="85"/>
      <c r="K193" s="85"/>
      <c r="L193" s="85"/>
      <c r="M193" s="85"/>
    </row>
    <row r="194" spans="5:13" s="34" customFormat="1" ht="9">
      <c r="E194" s="81"/>
      <c r="G194" s="9"/>
      <c r="H194" s="9"/>
      <c r="I194" s="9"/>
      <c r="J194" s="85"/>
      <c r="K194" s="85"/>
      <c r="L194" s="85"/>
      <c r="M194" s="85"/>
    </row>
    <row r="195" spans="5:13" s="34" customFormat="1" ht="9">
      <c r="E195" s="81"/>
      <c r="G195" s="9"/>
      <c r="H195" s="9"/>
      <c r="I195" s="9"/>
      <c r="J195" s="85"/>
      <c r="K195" s="85"/>
      <c r="L195" s="85"/>
      <c r="M195" s="85"/>
    </row>
    <row r="196" spans="5:13" s="34" customFormat="1" ht="9">
      <c r="E196" s="81"/>
      <c r="G196" s="9"/>
      <c r="H196" s="9"/>
      <c r="I196" s="9"/>
      <c r="J196" s="85"/>
      <c r="K196" s="85"/>
      <c r="L196" s="85"/>
      <c r="M196" s="85"/>
    </row>
    <row r="197" spans="5:13" s="34" customFormat="1" ht="9">
      <c r="E197" s="81"/>
      <c r="G197" s="9"/>
      <c r="H197" s="9"/>
      <c r="I197" s="9"/>
      <c r="J197" s="85"/>
      <c r="K197" s="85"/>
      <c r="L197" s="85"/>
      <c r="M197" s="85"/>
    </row>
    <row r="198" spans="5:13" s="34" customFormat="1" ht="9">
      <c r="E198" s="81"/>
      <c r="G198" s="9"/>
      <c r="H198" s="9"/>
      <c r="I198" s="9"/>
      <c r="J198" s="85"/>
      <c r="K198" s="85"/>
      <c r="L198" s="85"/>
      <c r="M198" s="85"/>
    </row>
    <row r="199" spans="5:13" s="34" customFormat="1" ht="9">
      <c r="E199" s="81"/>
      <c r="G199" s="9"/>
      <c r="H199" s="9"/>
      <c r="I199" s="9"/>
      <c r="J199" s="85"/>
      <c r="K199" s="85"/>
      <c r="L199" s="85"/>
      <c r="M199" s="85"/>
    </row>
    <row r="200" spans="5:13" s="34" customFormat="1" ht="9">
      <c r="E200" s="81"/>
      <c r="G200" s="9"/>
      <c r="H200" s="9"/>
      <c r="I200" s="9"/>
      <c r="J200" s="85"/>
      <c r="K200" s="85"/>
      <c r="L200" s="85"/>
      <c r="M200" s="85"/>
    </row>
    <row r="201" spans="5:13" s="34" customFormat="1" ht="9">
      <c r="E201" s="81"/>
      <c r="G201" s="9"/>
      <c r="H201" s="9"/>
      <c r="I201" s="9"/>
      <c r="J201" s="85"/>
      <c r="K201" s="85"/>
      <c r="L201" s="85"/>
      <c r="M201" s="85"/>
    </row>
    <row r="202" spans="5:13" s="34" customFormat="1" ht="9">
      <c r="E202" s="81"/>
      <c r="G202" s="9"/>
      <c r="H202" s="9"/>
      <c r="I202" s="9"/>
      <c r="J202" s="85"/>
      <c r="K202" s="85"/>
      <c r="L202" s="85"/>
      <c r="M202" s="85"/>
    </row>
    <row r="203" spans="5:13" s="34" customFormat="1" ht="9">
      <c r="E203" s="81"/>
      <c r="G203" s="9"/>
      <c r="H203" s="9"/>
      <c r="I203" s="9"/>
      <c r="J203" s="85"/>
      <c r="K203" s="85"/>
      <c r="L203" s="85"/>
      <c r="M203" s="85"/>
    </row>
    <row r="204" spans="5:13" s="34" customFormat="1" ht="9">
      <c r="E204" s="81"/>
      <c r="G204" s="9"/>
      <c r="H204" s="9"/>
      <c r="I204" s="9"/>
      <c r="J204" s="85"/>
      <c r="K204" s="85"/>
      <c r="L204" s="85"/>
      <c r="M204" s="85"/>
    </row>
    <row r="205" spans="5:13" s="34" customFormat="1" ht="9">
      <c r="E205" s="81"/>
      <c r="G205" s="9"/>
      <c r="H205" s="9"/>
      <c r="I205" s="9"/>
      <c r="J205" s="85"/>
      <c r="K205" s="85"/>
      <c r="L205" s="85"/>
      <c r="M205" s="85"/>
    </row>
    <row r="206" spans="5:13" s="34" customFormat="1" ht="9">
      <c r="E206" s="81"/>
      <c r="G206" s="9"/>
      <c r="H206" s="9"/>
      <c r="I206" s="9"/>
      <c r="J206" s="85"/>
      <c r="K206" s="85"/>
      <c r="L206" s="85"/>
      <c r="M206" s="85"/>
    </row>
    <row r="207" spans="5:13" s="34" customFormat="1" ht="9">
      <c r="E207" s="81"/>
      <c r="G207" s="9"/>
      <c r="H207" s="9"/>
      <c r="I207" s="9"/>
      <c r="J207" s="85"/>
      <c r="K207" s="85"/>
      <c r="L207" s="85"/>
      <c r="M207" s="85"/>
    </row>
    <row r="208" spans="5:13" s="34" customFormat="1" ht="9">
      <c r="E208" s="81"/>
      <c r="G208" s="9"/>
      <c r="H208" s="9"/>
      <c r="I208" s="9"/>
      <c r="J208" s="85"/>
      <c r="K208" s="85"/>
      <c r="L208" s="85"/>
      <c r="M208" s="85"/>
    </row>
    <row r="209" spans="5:13" s="34" customFormat="1" ht="9">
      <c r="E209" s="81"/>
      <c r="G209" s="9"/>
      <c r="H209" s="9"/>
      <c r="I209" s="9"/>
      <c r="J209" s="85"/>
      <c r="K209" s="85"/>
      <c r="L209" s="85"/>
      <c r="M209" s="85"/>
    </row>
    <row r="210" spans="5:13" s="34" customFormat="1" ht="9">
      <c r="E210" s="81"/>
      <c r="G210" s="9"/>
      <c r="H210" s="9"/>
      <c r="I210" s="9"/>
      <c r="J210" s="85"/>
      <c r="K210" s="85"/>
      <c r="L210" s="85"/>
      <c r="M210" s="85"/>
    </row>
    <row r="211" spans="5:13" s="34" customFormat="1" ht="9">
      <c r="E211" s="81"/>
      <c r="G211" s="9"/>
      <c r="H211" s="9"/>
      <c r="I211" s="9"/>
      <c r="J211" s="85"/>
      <c r="K211" s="85"/>
      <c r="L211" s="85"/>
      <c r="M211" s="85"/>
    </row>
    <row r="212" spans="5:13" s="34" customFormat="1" ht="9">
      <c r="E212" s="81"/>
      <c r="G212" s="9"/>
      <c r="H212" s="9"/>
      <c r="I212" s="9"/>
      <c r="J212" s="85"/>
      <c r="K212" s="85"/>
      <c r="L212" s="85"/>
      <c r="M212" s="85"/>
    </row>
    <row r="213" spans="5:13" s="34" customFormat="1" ht="9">
      <c r="E213" s="81"/>
      <c r="G213" s="9"/>
      <c r="H213" s="9"/>
      <c r="I213" s="9"/>
      <c r="J213" s="85"/>
      <c r="K213" s="85"/>
      <c r="L213" s="85"/>
      <c r="M213" s="85"/>
    </row>
    <row r="214" spans="5:13" s="34" customFormat="1" ht="9">
      <c r="E214" s="81"/>
      <c r="G214" s="9"/>
      <c r="H214" s="9"/>
      <c r="I214" s="9"/>
      <c r="J214" s="85"/>
      <c r="K214" s="85"/>
      <c r="L214" s="85"/>
      <c r="M214" s="85"/>
    </row>
    <row r="215" spans="5:13" s="34" customFormat="1" ht="9">
      <c r="E215" s="81"/>
      <c r="G215" s="9"/>
      <c r="H215" s="9"/>
      <c r="I215" s="9"/>
      <c r="J215" s="85"/>
      <c r="K215" s="85"/>
      <c r="L215" s="85"/>
      <c r="M215" s="85"/>
    </row>
    <row r="216" spans="5:13" s="34" customFormat="1" ht="9">
      <c r="E216" s="81"/>
      <c r="G216" s="9"/>
      <c r="H216" s="9"/>
      <c r="I216" s="9"/>
      <c r="J216" s="85"/>
      <c r="K216" s="85"/>
      <c r="L216" s="85"/>
      <c r="M216" s="85"/>
    </row>
    <row r="217" spans="5:13" s="34" customFormat="1" ht="9">
      <c r="E217" s="81"/>
      <c r="G217" s="9"/>
      <c r="H217" s="9"/>
      <c r="I217" s="9"/>
      <c r="J217" s="85"/>
      <c r="K217" s="85"/>
      <c r="L217" s="85"/>
      <c r="M217" s="85"/>
    </row>
    <row r="218" spans="5:13" s="34" customFormat="1" ht="9">
      <c r="E218" s="81"/>
      <c r="G218" s="9"/>
      <c r="H218" s="9"/>
      <c r="I218" s="9"/>
      <c r="J218" s="85"/>
      <c r="K218" s="85"/>
      <c r="L218" s="85"/>
      <c r="M218" s="85"/>
    </row>
    <row r="219" spans="5:13" s="34" customFormat="1" ht="9">
      <c r="E219" s="81"/>
      <c r="G219" s="9"/>
      <c r="H219" s="9"/>
      <c r="I219" s="9"/>
      <c r="J219" s="85"/>
      <c r="K219" s="85"/>
      <c r="L219" s="85"/>
      <c r="M219" s="85"/>
    </row>
    <row r="220" spans="5:13" s="34" customFormat="1" ht="9">
      <c r="E220" s="81"/>
      <c r="G220" s="9"/>
      <c r="H220" s="9"/>
      <c r="I220" s="9"/>
      <c r="J220" s="85"/>
      <c r="K220" s="85"/>
      <c r="L220" s="85"/>
      <c r="M220" s="85"/>
    </row>
    <row r="221" spans="5:13" s="34" customFormat="1" ht="9">
      <c r="E221" s="81"/>
      <c r="G221" s="9"/>
      <c r="H221" s="9"/>
      <c r="I221" s="9"/>
      <c r="J221" s="85"/>
      <c r="K221" s="85"/>
      <c r="L221" s="85"/>
      <c r="M221" s="85"/>
    </row>
    <row r="222" spans="5:13" s="34" customFormat="1" ht="9">
      <c r="E222" s="81"/>
      <c r="G222" s="9"/>
      <c r="H222" s="9"/>
      <c r="I222" s="9"/>
      <c r="J222" s="85"/>
      <c r="K222" s="85"/>
      <c r="L222" s="85"/>
      <c r="M222" s="85"/>
    </row>
    <row r="223" spans="5:13" s="34" customFormat="1" ht="9">
      <c r="E223" s="81"/>
      <c r="G223" s="9"/>
      <c r="H223" s="9"/>
      <c r="I223" s="9"/>
      <c r="J223" s="85"/>
      <c r="K223" s="85"/>
      <c r="L223" s="85"/>
      <c r="M223" s="85"/>
    </row>
    <row r="224" spans="5:13" s="34" customFormat="1" ht="9">
      <c r="E224" s="81"/>
      <c r="G224" s="9"/>
      <c r="H224" s="9"/>
      <c r="I224" s="9"/>
      <c r="J224" s="85"/>
      <c r="K224" s="85"/>
      <c r="L224" s="85"/>
      <c r="M224" s="85"/>
    </row>
    <row r="225" spans="5:13" s="34" customFormat="1" ht="9">
      <c r="E225" s="81"/>
      <c r="G225" s="9"/>
      <c r="H225" s="9"/>
      <c r="I225" s="9"/>
      <c r="J225" s="85"/>
      <c r="K225" s="85"/>
      <c r="L225" s="85"/>
      <c r="M225" s="85"/>
    </row>
    <row r="226" spans="5:13" s="34" customFormat="1" ht="9">
      <c r="E226" s="81"/>
      <c r="G226" s="9"/>
      <c r="H226" s="9"/>
      <c r="I226" s="9"/>
      <c r="J226" s="85"/>
      <c r="K226" s="85"/>
      <c r="L226" s="85"/>
      <c r="M226" s="85"/>
    </row>
    <row r="227" spans="5:13" s="34" customFormat="1" ht="9">
      <c r="E227" s="81"/>
      <c r="G227" s="9"/>
      <c r="H227" s="9"/>
      <c r="I227" s="9"/>
      <c r="J227" s="85"/>
      <c r="K227" s="85"/>
      <c r="L227" s="85"/>
      <c r="M227" s="85"/>
    </row>
    <row r="228" spans="5:13" s="34" customFormat="1" ht="9">
      <c r="E228" s="81"/>
      <c r="G228" s="9"/>
      <c r="H228" s="9"/>
      <c r="I228" s="9"/>
      <c r="J228" s="85"/>
      <c r="K228" s="85"/>
      <c r="L228" s="85"/>
      <c r="M228" s="85"/>
    </row>
    <row r="229" spans="5:13" s="34" customFormat="1" ht="9">
      <c r="E229" s="81"/>
      <c r="G229" s="9"/>
      <c r="H229" s="9"/>
      <c r="I229" s="9"/>
      <c r="J229" s="85"/>
      <c r="K229" s="85"/>
      <c r="L229" s="85"/>
      <c r="M229" s="85"/>
    </row>
    <row r="230" spans="5:13" s="34" customFormat="1" ht="9">
      <c r="E230" s="81"/>
      <c r="G230" s="9"/>
      <c r="H230" s="9"/>
      <c r="I230" s="9"/>
      <c r="J230" s="85"/>
      <c r="K230" s="85"/>
      <c r="L230" s="85"/>
      <c r="M230" s="85"/>
    </row>
    <row r="231" spans="5:13" s="34" customFormat="1" ht="9">
      <c r="E231" s="81"/>
      <c r="G231" s="9"/>
      <c r="H231" s="9"/>
      <c r="I231" s="9"/>
      <c r="J231" s="85"/>
      <c r="K231" s="85"/>
      <c r="L231" s="85"/>
      <c r="M231" s="85"/>
    </row>
    <row r="232" spans="5:13" s="34" customFormat="1" ht="9">
      <c r="E232" s="81"/>
      <c r="G232" s="9"/>
      <c r="H232" s="9"/>
      <c r="I232" s="9"/>
      <c r="J232" s="85"/>
      <c r="K232" s="85"/>
      <c r="L232" s="85"/>
      <c r="M232" s="85"/>
    </row>
    <row r="233" spans="5:13" s="34" customFormat="1" ht="9">
      <c r="E233" s="81"/>
      <c r="G233" s="9"/>
      <c r="H233" s="9"/>
      <c r="I233" s="9"/>
      <c r="J233" s="85"/>
      <c r="K233" s="85"/>
      <c r="L233" s="85"/>
      <c r="M233" s="85"/>
    </row>
    <row r="234" spans="5:13" s="34" customFormat="1" ht="9">
      <c r="E234" s="81"/>
      <c r="G234" s="9"/>
      <c r="H234" s="9"/>
      <c r="I234" s="9"/>
      <c r="J234" s="85"/>
      <c r="K234" s="85"/>
      <c r="L234" s="85"/>
      <c r="M234" s="85"/>
    </row>
    <row r="235" spans="5:13" s="34" customFormat="1" ht="9">
      <c r="E235" s="81"/>
      <c r="G235" s="9"/>
      <c r="H235" s="9"/>
      <c r="I235" s="9"/>
      <c r="J235" s="85"/>
      <c r="K235" s="85"/>
      <c r="L235" s="85"/>
      <c r="M235" s="85"/>
    </row>
    <row r="236" spans="5:13" s="34" customFormat="1" ht="9">
      <c r="E236" s="81"/>
      <c r="G236" s="9"/>
      <c r="H236" s="9"/>
      <c r="I236" s="9"/>
      <c r="J236" s="85"/>
      <c r="K236" s="85"/>
      <c r="L236" s="85"/>
      <c r="M236" s="85"/>
    </row>
    <row r="237" spans="5:13" s="34" customFormat="1" ht="9">
      <c r="E237" s="81"/>
      <c r="G237" s="9"/>
      <c r="H237" s="9"/>
      <c r="I237" s="9"/>
      <c r="J237" s="85"/>
      <c r="K237" s="85"/>
      <c r="L237" s="85"/>
      <c r="M237" s="85"/>
    </row>
    <row r="238" spans="5:13" s="34" customFormat="1" ht="9">
      <c r="E238" s="81"/>
      <c r="G238" s="9"/>
      <c r="H238" s="9"/>
      <c r="I238" s="9"/>
      <c r="J238" s="85"/>
      <c r="K238" s="85"/>
      <c r="L238" s="85"/>
      <c r="M238" s="85"/>
    </row>
    <row r="239" spans="5:13" s="34" customFormat="1" ht="9">
      <c r="E239" s="81"/>
      <c r="G239" s="9"/>
      <c r="H239" s="9"/>
      <c r="I239" s="9"/>
      <c r="J239" s="85"/>
      <c r="K239" s="85"/>
      <c r="L239" s="85"/>
      <c r="M239" s="85"/>
    </row>
    <row r="240" spans="5:13" s="34" customFormat="1" ht="9">
      <c r="E240" s="81"/>
      <c r="G240" s="9"/>
      <c r="H240" s="9"/>
      <c r="I240" s="9"/>
      <c r="J240" s="85"/>
      <c r="K240" s="85"/>
      <c r="L240" s="85"/>
      <c r="M240" s="85"/>
    </row>
    <row r="241" spans="5:13" s="34" customFormat="1" ht="9">
      <c r="E241" s="81"/>
      <c r="G241" s="9"/>
      <c r="H241" s="9"/>
      <c r="I241" s="9"/>
      <c r="J241" s="85"/>
      <c r="K241" s="85"/>
      <c r="L241" s="85"/>
      <c r="M241" s="85"/>
    </row>
    <row r="242" spans="5:13" s="34" customFormat="1" ht="9">
      <c r="E242" s="81"/>
      <c r="G242" s="9"/>
      <c r="H242" s="9"/>
      <c r="I242" s="9"/>
      <c r="J242" s="85"/>
      <c r="K242" s="85"/>
      <c r="L242" s="85"/>
      <c r="M242" s="85"/>
    </row>
    <row r="243" spans="5:13" s="34" customFormat="1" ht="9">
      <c r="E243" s="81"/>
      <c r="G243" s="9"/>
      <c r="H243" s="9"/>
      <c r="I243" s="9"/>
      <c r="J243" s="85"/>
      <c r="K243" s="85"/>
      <c r="L243" s="85"/>
      <c r="M243" s="85"/>
    </row>
    <row r="244" spans="5:13" s="34" customFormat="1" ht="9">
      <c r="E244" s="81"/>
      <c r="G244" s="9"/>
      <c r="H244" s="9"/>
      <c r="I244" s="9"/>
      <c r="J244" s="85"/>
      <c r="K244" s="85"/>
      <c r="L244" s="85"/>
      <c r="M244" s="85"/>
    </row>
    <row r="245" spans="5:13" s="34" customFormat="1" ht="9">
      <c r="E245" s="81"/>
      <c r="G245" s="9"/>
      <c r="H245" s="9"/>
      <c r="I245" s="9"/>
      <c r="J245" s="85"/>
      <c r="K245" s="85"/>
      <c r="L245" s="85"/>
      <c r="M245" s="85"/>
    </row>
    <row r="246" spans="5:13" s="34" customFormat="1" ht="9">
      <c r="E246" s="81"/>
      <c r="G246" s="9"/>
      <c r="H246" s="9"/>
      <c r="I246" s="9"/>
      <c r="J246" s="85"/>
      <c r="K246" s="85"/>
      <c r="L246" s="85"/>
      <c r="M246" s="85"/>
    </row>
    <row r="247" spans="5:13" s="34" customFormat="1" ht="9">
      <c r="E247" s="81"/>
      <c r="G247" s="9"/>
      <c r="H247" s="9"/>
      <c r="I247" s="9"/>
      <c r="J247" s="85"/>
      <c r="K247" s="85"/>
      <c r="L247" s="85"/>
      <c r="M247" s="85"/>
    </row>
    <row r="248" spans="5:13" s="34" customFormat="1" ht="9">
      <c r="E248" s="81"/>
      <c r="G248" s="9"/>
      <c r="H248" s="9"/>
      <c r="I248" s="9"/>
      <c r="J248" s="85"/>
      <c r="K248" s="85"/>
      <c r="L248" s="85"/>
      <c r="M248" s="85"/>
    </row>
    <row r="249" spans="5:13" s="34" customFormat="1" ht="9">
      <c r="E249" s="81"/>
      <c r="G249" s="9"/>
      <c r="H249" s="9"/>
      <c r="I249" s="9"/>
      <c r="J249" s="85"/>
      <c r="K249" s="85"/>
      <c r="L249" s="85"/>
      <c r="M249" s="85"/>
    </row>
    <row r="250" spans="5:13" s="34" customFormat="1" ht="9">
      <c r="E250" s="81"/>
      <c r="G250" s="9"/>
      <c r="H250" s="9"/>
      <c r="I250" s="9"/>
      <c r="J250" s="85"/>
      <c r="K250" s="85"/>
      <c r="L250" s="85"/>
      <c r="M250" s="85"/>
    </row>
    <row r="251" spans="5:13" s="34" customFormat="1" ht="9">
      <c r="E251" s="81"/>
      <c r="G251" s="9"/>
      <c r="H251" s="9"/>
      <c r="I251" s="9"/>
      <c r="J251" s="85"/>
      <c r="K251" s="85"/>
      <c r="L251" s="85"/>
      <c r="M251" s="85"/>
    </row>
    <row r="252" spans="5:13" s="34" customFormat="1" ht="9">
      <c r="E252" s="81"/>
      <c r="G252" s="9"/>
      <c r="H252" s="9"/>
      <c r="I252" s="9"/>
      <c r="J252" s="85"/>
      <c r="K252" s="85"/>
      <c r="L252" s="85"/>
      <c r="M252" s="85"/>
    </row>
    <row r="253" spans="5:13" s="34" customFormat="1" ht="9">
      <c r="E253" s="81"/>
      <c r="G253" s="9"/>
      <c r="H253" s="9"/>
      <c r="I253" s="9"/>
      <c r="J253" s="85"/>
      <c r="K253" s="85"/>
      <c r="L253" s="85"/>
      <c r="M253" s="85"/>
    </row>
    <row r="254" spans="5:13" s="34" customFormat="1" ht="9">
      <c r="E254" s="81"/>
      <c r="G254" s="9"/>
      <c r="H254" s="9"/>
      <c r="I254" s="9"/>
      <c r="J254" s="85"/>
      <c r="K254" s="85"/>
      <c r="L254" s="85"/>
      <c r="M254" s="85"/>
    </row>
    <row r="255" spans="5:13" s="34" customFormat="1" ht="9">
      <c r="E255" s="81"/>
      <c r="G255" s="9"/>
      <c r="H255" s="9"/>
      <c r="I255" s="9"/>
      <c r="J255" s="85"/>
      <c r="K255" s="85"/>
      <c r="L255" s="85"/>
      <c r="M255" s="85"/>
    </row>
    <row r="256" spans="5:13" s="34" customFormat="1" ht="9">
      <c r="E256" s="81"/>
      <c r="G256" s="9"/>
      <c r="H256" s="9"/>
      <c r="I256" s="9"/>
      <c r="J256" s="85"/>
      <c r="K256" s="85"/>
      <c r="L256" s="85"/>
      <c r="M256" s="85"/>
    </row>
    <row r="257" spans="5:13" s="34" customFormat="1" ht="9">
      <c r="E257" s="81"/>
      <c r="G257" s="9"/>
      <c r="H257" s="9"/>
      <c r="I257" s="9"/>
      <c r="J257" s="85"/>
      <c r="K257" s="85"/>
      <c r="L257" s="85"/>
      <c r="M257" s="85"/>
    </row>
    <row r="258" spans="5:13" s="34" customFormat="1" ht="9">
      <c r="E258" s="81"/>
      <c r="G258" s="9"/>
      <c r="H258" s="9"/>
      <c r="I258" s="9"/>
      <c r="J258" s="85"/>
      <c r="K258" s="85"/>
      <c r="L258" s="85"/>
      <c r="M258" s="85"/>
    </row>
    <row r="259" spans="5:13" s="34" customFormat="1" ht="9">
      <c r="E259" s="81"/>
      <c r="G259" s="9"/>
      <c r="H259" s="9"/>
      <c r="I259" s="9"/>
      <c r="J259" s="85"/>
      <c r="K259" s="85"/>
      <c r="L259" s="85"/>
      <c r="M259" s="85"/>
    </row>
    <row r="260" spans="5:13" s="34" customFormat="1" ht="9">
      <c r="E260" s="81"/>
      <c r="G260" s="9"/>
      <c r="H260" s="9"/>
      <c r="I260" s="9"/>
      <c r="J260" s="85"/>
      <c r="K260" s="85"/>
      <c r="L260" s="85"/>
      <c r="M260" s="85"/>
    </row>
    <row r="261" spans="5:13" s="34" customFormat="1" ht="9">
      <c r="E261" s="81"/>
      <c r="G261" s="9"/>
      <c r="H261" s="9"/>
      <c r="I261" s="9"/>
      <c r="J261" s="85"/>
      <c r="K261" s="85"/>
      <c r="L261" s="85"/>
      <c r="M261" s="85"/>
    </row>
    <row r="262" spans="5:13" s="34" customFormat="1" ht="9">
      <c r="E262" s="81"/>
      <c r="G262" s="9"/>
      <c r="H262" s="9"/>
      <c r="I262" s="9"/>
      <c r="J262" s="85"/>
      <c r="K262" s="85"/>
      <c r="L262" s="85"/>
      <c r="M262" s="85"/>
    </row>
    <row r="263" spans="5:13" s="34" customFormat="1" ht="9">
      <c r="E263" s="81"/>
      <c r="G263" s="9"/>
      <c r="H263" s="9"/>
      <c r="I263" s="9"/>
      <c r="J263" s="85"/>
      <c r="K263" s="85"/>
      <c r="L263" s="85"/>
      <c r="M263" s="85"/>
    </row>
    <row r="264" spans="5:13" s="34" customFormat="1" ht="9">
      <c r="E264" s="81"/>
      <c r="G264" s="9"/>
      <c r="H264" s="9"/>
      <c r="I264" s="9"/>
      <c r="J264" s="85"/>
      <c r="K264" s="85"/>
      <c r="L264" s="85"/>
      <c r="M264" s="85"/>
    </row>
    <row r="265" spans="5:13" s="34" customFormat="1" ht="9">
      <c r="E265" s="81"/>
      <c r="G265" s="9"/>
      <c r="H265" s="9"/>
      <c r="I265" s="9"/>
      <c r="J265" s="85"/>
      <c r="K265" s="85"/>
      <c r="L265" s="85"/>
      <c r="M265" s="85"/>
    </row>
    <row r="266" spans="5:13" s="34" customFormat="1" ht="9">
      <c r="E266" s="81"/>
      <c r="G266" s="9"/>
      <c r="H266" s="9"/>
      <c r="I266" s="9"/>
      <c r="J266" s="85"/>
      <c r="K266" s="85"/>
      <c r="L266" s="85"/>
      <c r="M266" s="85"/>
    </row>
    <row r="267" spans="5:13" s="34" customFormat="1" ht="9">
      <c r="E267" s="81"/>
      <c r="G267" s="9"/>
      <c r="H267" s="9"/>
      <c r="I267" s="9"/>
      <c r="J267" s="85"/>
      <c r="K267" s="85"/>
      <c r="L267" s="85"/>
      <c r="M267" s="85"/>
    </row>
    <row r="268" spans="5:13" s="34" customFormat="1" ht="9">
      <c r="E268" s="81"/>
      <c r="G268" s="9"/>
      <c r="H268" s="9"/>
      <c r="I268" s="9"/>
      <c r="J268" s="85"/>
      <c r="K268" s="85"/>
      <c r="L268" s="85"/>
      <c r="M268" s="85"/>
    </row>
    <row r="269" spans="5:13" s="34" customFormat="1" ht="9">
      <c r="E269" s="81"/>
      <c r="G269" s="9"/>
      <c r="H269" s="9"/>
      <c r="I269" s="9"/>
      <c r="J269" s="85"/>
      <c r="K269" s="85"/>
      <c r="L269" s="85"/>
      <c r="M269" s="85"/>
    </row>
    <row r="270" spans="5:13" s="34" customFormat="1" ht="9">
      <c r="E270" s="81"/>
      <c r="G270" s="9"/>
      <c r="H270" s="9"/>
      <c r="I270" s="9"/>
      <c r="J270" s="85"/>
      <c r="K270" s="85"/>
      <c r="L270" s="85"/>
      <c r="M270" s="85"/>
    </row>
    <row r="271" spans="5:13" s="34" customFormat="1" ht="9">
      <c r="E271" s="81"/>
      <c r="G271" s="9"/>
      <c r="H271" s="9"/>
      <c r="I271" s="9"/>
      <c r="J271" s="85"/>
      <c r="K271" s="85"/>
      <c r="L271" s="85"/>
      <c r="M271" s="85"/>
    </row>
    <row r="272" spans="5:13" s="34" customFormat="1" ht="9">
      <c r="E272" s="81"/>
      <c r="G272" s="9"/>
      <c r="H272" s="9"/>
      <c r="I272" s="9"/>
      <c r="J272" s="85"/>
      <c r="K272" s="85"/>
      <c r="L272" s="85"/>
      <c r="M272" s="85"/>
    </row>
    <row r="273" spans="5:13" s="34" customFormat="1" ht="9">
      <c r="E273" s="81"/>
      <c r="G273" s="9"/>
      <c r="H273" s="9"/>
      <c r="I273" s="9"/>
      <c r="J273" s="85"/>
      <c r="K273" s="85"/>
      <c r="L273" s="85"/>
      <c r="M273" s="85"/>
    </row>
    <row r="274" spans="5:13" s="34" customFormat="1" ht="9">
      <c r="E274" s="81"/>
      <c r="G274" s="9"/>
      <c r="H274" s="9"/>
      <c r="I274" s="9"/>
      <c r="J274" s="85"/>
      <c r="K274" s="85"/>
      <c r="L274" s="85"/>
      <c r="M274" s="85"/>
    </row>
    <row r="275" spans="5:13" s="34" customFormat="1" ht="9">
      <c r="E275" s="81"/>
      <c r="G275" s="9"/>
      <c r="H275" s="9"/>
      <c r="I275" s="9"/>
      <c r="J275" s="85"/>
      <c r="K275" s="85"/>
      <c r="L275" s="85"/>
      <c r="M275" s="85"/>
    </row>
    <row r="276" spans="5:13" s="34" customFormat="1" ht="9">
      <c r="E276" s="81"/>
      <c r="G276" s="9"/>
      <c r="H276" s="9"/>
      <c r="I276" s="9"/>
      <c r="J276" s="85"/>
      <c r="K276" s="85"/>
      <c r="L276" s="85"/>
      <c r="M276" s="85"/>
    </row>
    <row r="277" spans="5:13" s="34" customFormat="1" ht="9">
      <c r="E277" s="81"/>
      <c r="G277" s="9"/>
      <c r="H277" s="9"/>
      <c r="I277" s="9"/>
      <c r="J277" s="85"/>
      <c r="K277" s="85"/>
      <c r="L277" s="85"/>
      <c r="M277" s="85"/>
    </row>
    <row r="278" spans="5:13" s="34" customFormat="1" ht="9">
      <c r="E278" s="81"/>
      <c r="G278" s="9"/>
      <c r="H278" s="9"/>
      <c r="I278" s="9"/>
      <c r="J278" s="85"/>
      <c r="K278" s="85"/>
      <c r="L278" s="85"/>
      <c r="M278" s="85"/>
    </row>
    <row r="279" spans="5:13" s="34" customFormat="1" ht="9">
      <c r="E279" s="81"/>
      <c r="G279" s="9"/>
      <c r="H279" s="9"/>
      <c r="I279" s="9"/>
      <c r="J279" s="85"/>
      <c r="K279" s="85"/>
      <c r="L279" s="85"/>
      <c r="M279" s="85"/>
    </row>
    <row r="280" spans="5:13" s="34" customFormat="1" ht="9">
      <c r="E280" s="81"/>
      <c r="G280" s="9"/>
      <c r="H280" s="9"/>
      <c r="I280" s="9"/>
      <c r="J280" s="85"/>
      <c r="K280" s="85"/>
      <c r="L280" s="85"/>
      <c r="M280" s="85"/>
    </row>
    <row r="281" spans="5:13" s="34" customFormat="1" ht="9">
      <c r="E281" s="81"/>
      <c r="G281" s="9"/>
      <c r="H281" s="9"/>
      <c r="I281" s="9"/>
      <c r="J281" s="85"/>
      <c r="K281" s="85"/>
      <c r="L281" s="85"/>
      <c r="M281" s="85"/>
    </row>
    <row r="282" spans="5:13" s="34" customFormat="1" ht="9">
      <c r="E282" s="81"/>
      <c r="G282" s="9"/>
      <c r="H282" s="9"/>
      <c r="I282" s="9"/>
      <c r="J282" s="85"/>
      <c r="K282" s="85"/>
      <c r="L282" s="85"/>
      <c r="M282" s="85"/>
    </row>
    <row r="283" spans="5:13" s="34" customFormat="1" ht="9">
      <c r="E283" s="81"/>
      <c r="G283" s="9"/>
      <c r="H283" s="9"/>
      <c r="I283" s="9"/>
      <c r="J283" s="85"/>
      <c r="K283" s="85"/>
      <c r="L283" s="85"/>
      <c r="M283" s="85"/>
    </row>
    <row r="284" spans="5:13" s="34" customFormat="1" ht="9">
      <c r="E284" s="81"/>
      <c r="G284" s="9"/>
      <c r="H284" s="9"/>
      <c r="I284" s="9"/>
      <c r="J284" s="85"/>
      <c r="K284" s="85"/>
      <c r="L284" s="85"/>
      <c r="M284" s="85"/>
    </row>
    <row r="285" spans="5:13" s="34" customFormat="1" ht="9">
      <c r="E285" s="81"/>
      <c r="G285" s="9"/>
      <c r="H285" s="9"/>
      <c r="I285" s="9"/>
      <c r="J285" s="85"/>
      <c r="K285" s="85"/>
      <c r="L285" s="85"/>
      <c r="M285" s="85"/>
    </row>
    <row r="286" spans="5:13" s="34" customFormat="1" ht="9">
      <c r="E286" s="81"/>
      <c r="G286" s="9"/>
      <c r="H286" s="9"/>
      <c r="I286" s="9"/>
      <c r="J286" s="85"/>
      <c r="K286" s="85"/>
      <c r="L286" s="85"/>
      <c r="M286" s="85"/>
    </row>
    <row r="287" spans="5:13" s="34" customFormat="1" ht="9">
      <c r="E287" s="81"/>
      <c r="G287" s="9"/>
      <c r="H287" s="9"/>
      <c r="I287" s="9"/>
      <c r="J287" s="85"/>
      <c r="K287" s="85"/>
      <c r="L287" s="85"/>
      <c r="M287" s="85"/>
    </row>
    <row r="288" spans="5:13" s="34" customFormat="1" ht="9">
      <c r="E288" s="81"/>
      <c r="G288" s="9"/>
      <c r="H288" s="9"/>
      <c r="I288" s="9"/>
      <c r="J288" s="85"/>
      <c r="K288" s="85"/>
      <c r="L288" s="85"/>
      <c r="M288" s="85"/>
    </row>
    <row r="289" spans="5:13" s="34" customFormat="1" ht="9">
      <c r="E289" s="81"/>
      <c r="G289" s="9"/>
      <c r="H289" s="9"/>
      <c r="I289" s="9"/>
      <c r="J289" s="85"/>
      <c r="K289" s="85"/>
      <c r="L289" s="85"/>
      <c r="M289" s="85"/>
    </row>
    <row r="290" spans="5:13" s="34" customFormat="1" ht="9">
      <c r="E290" s="81"/>
      <c r="G290" s="9"/>
      <c r="H290" s="9"/>
      <c r="I290" s="9"/>
      <c r="J290" s="85"/>
      <c r="K290" s="85"/>
      <c r="L290" s="85"/>
      <c r="M290" s="85"/>
    </row>
    <row r="291" spans="5:13" s="34" customFormat="1" ht="9">
      <c r="E291" s="81"/>
      <c r="G291" s="9"/>
      <c r="H291" s="9"/>
      <c r="I291" s="9"/>
      <c r="J291" s="85"/>
      <c r="K291" s="85"/>
      <c r="L291" s="85"/>
      <c r="M291" s="85"/>
    </row>
    <row r="292" spans="5:13" s="34" customFormat="1" ht="9">
      <c r="E292" s="81"/>
      <c r="G292" s="9"/>
      <c r="H292" s="9"/>
      <c r="I292" s="9"/>
      <c r="J292" s="85"/>
      <c r="K292" s="85"/>
      <c r="L292" s="85"/>
      <c r="M292" s="85"/>
    </row>
    <row r="293" spans="5:13" s="34" customFormat="1" ht="9">
      <c r="E293" s="81"/>
      <c r="G293" s="9"/>
      <c r="H293" s="9"/>
      <c r="I293" s="9"/>
      <c r="J293" s="85"/>
      <c r="K293" s="85"/>
      <c r="L293" s="85"/>
      <c r="M293" s="85"/>
    </row>
    <row r="294" spans="5:13" s="34" customFormat="1" ht="9">
      <c r="E294" s="81"/>
      <c r="G294" s="9"/>
      <c r="H294" s="9"/>
      <c r="I294" s="9"/>
      <c r="J294" s="85"/>
      <c r="K294" s="85"/>
      <c r="L294" s="85"/>
      <c r="M294" s="85"/>
    </row>
    <row r="295" spans="5:13" s="34" customFormat="1" ht="9">
      <c r="E295" s="81"/>
      <c r="G295" s="9"/>
      <c r="H295" s="9"/>
      <c r="I295" s="9"/>
      <c r="J295" s="85"/>
      <c r="K295" s="85"/>
      <c r="L295" s="85"/>
      <c r="M295" s="85"/>
    </row>
    <row r="296" spans="5:13" s="34" customFormat="1" ht="9">
      <c r="E296" s="81"/>
      <c r="G296" s="9"/>
      <c r="H296" s="9"/>
      <c r="I296" s="9"/>
      <c r="J296" s="85"/>
      <c r="K296" s="85"/>
      <c r="L296" s="85"/>
      <c r="M296" s="85"/>
    </row>
    <row r="297" spans="5:13" s="34" customFormat="1" ht="9">
      <c r="E297" s="81"/>
      <c r="G297" s="9"/>
      <c r="H297" s="9"/>
      <c r="I297" s="9"/>
      <c r="J297" s="85"/>
      <c r="K297" s="85"/>
      <c r="L297" s="85"/>
      <c r="M297" s="85"/>
    </row>
    <row r="298" spans="5:13" s="34" customFormat="1" ht="9">
      <c r="E298" s="81"/>
      <c r="G298" s="9"/>
      <c r="H298" s="9"/>
      <c r="I298" s="9"/>
      <c r="J298" s="85"/>
      <c r="K298" s="85"/>
      <c r="L298" s="85"/>
      <c r="M298" s="85"/>
    </row>
    <row r="299" spans="5:13" s="34" customFormat="1" ht="9">
      <c r="E299" s="81"/>
      <c r="G299" s="9"/>
      <c r="H299" s="9"/>
      <c r="I299" s="9"/>
      <c r="J299" s="85"/>
      <c r="K299" s="85"/>
      <c r="L299" s="85"/>
      <c r="M299" s="85"/>
    </row>
    <row r="300" spans="5:13" s="34" customFormat="1" ht="9">
      <c r="E300" s="81"/>
      <c r="G300" s="9"/>
      <c r="H300" s="9"/>
      <c r="I300" s="9"/>
      <c r="J300" s="85"/>
      <c r="K300" s="85"/>
      <c r="L300" s="85"/>
      <c r="M300" s="85"/>
    </row>
    <row r="301" spans="5:13" s="34" customFormat="1" ht="9">
      <c r="E301" s="81"/>
      <c r="G301" s="9"/>
      <c r="H301" s="9"/>
      <c r="I301" s="9"/>
      <c r="J301" s="85"/>
      <c r="K301" s="85"/>
      <c r="L301" s="85"/>
      <c r="M301" s="85"/>
    </row>
    <row r="302" spans="5:13" s="34" customFormat="1" ht="9">
      <c r="E302" s="81"/>
      <c r="G302" s="9"/>
      <c r="H302" s="9"/>
      <c r="I302" s="9"/>
      <c r="J302" s="85"/>
      <c r="K302" s="85"/>
      <c r="L302" s="85"/>
      <c r="M302" s="85"/>
    </row>
    <row r="303" spans="5:13" s="34" customFormat="1" ht="9">
      <c r="E303" s="81"/>
      <c r="G303" s="9"/>
      <c r="H303" s="9"/>
      <c r="I303" s="9"/>
      <c r="J303" s="85"/>
      <c r="K303" s="85"/>
      <c r="L303" s="85"/>
      <c r="M303" s="85"/>
    </row>
    <row r="304" spans="5:13" s="34" customFormat="1" ht="9">
      <c r="E304" s="81"/>
      <c r="G304" s="9"/>
      <c r="H304" s="9"/>
      <c r="I304" s="9"/>
      <c r="J304" s="85"/>
      <c r="K304" s="85"/>
      <c r="L304" s="85"/>
      <c r="M304" s="85"/>
    </row>
    <row r="305" spans="5:13" s="34" customFormat="1" ht="9">
      <c r="E305" s="81"/>
      <c r="G305" s="9"/>
      <c r="H305" s="9"/>
      <c r="I305" s="9"/>
      <c r="J305" s="85"/>
      <c r="K305" s="85"/>
      <c r="L305" s="85"/>
      <c r="M305" s="85"/>
    </row>
    <row r="306" spans="5:13" s="34" customFormat="1" ht="9">
      <c r="E306" s="81"/>
      <c r="G306" s="9"/>
      <c r="H306" s="9"/>
      <c r="I306" s="9"/>
      <c r="J306" s="85"/>
      <c r="K306" s="85"/>
      <c r="L306" s="85"/>
      <c r="M306" s="85"/>
    </row>
    <row r="307" spans="5:13" s="34" customFormat="1" ht="9">
      <c r="E307" s="81"/>
      <c r="G307" s="9"/>
      <c r="H307" s="9"/>
      <c r="I307" s="9"/>
      <c r="J307" s="85"/>
      <c r="K307" s="85"/>
      <c r="L307" s="85"/>
      <c r="M307" s="85"/>
    </row>
    <row r="308" spans="5:13" s="34" customFormat="1" ht="9">
      <c r="E308" s="81"/>
      <c r="G308" s="9"/>
      <c r="H308" s="9"/>
      <c r="I308" s="9"/>
      <c r="J308" s="85"/>
      <c r="K308" s="85"/>
      <c r="L308" s="85"/>
      <c r="M308" s="85"/>
    </row>
    <row r="309" spans="5:13" s="34" customFormat="1" ht="9">
      <c r="E309" s="81"/>
      <c r="G309" s="9"/>
      <c r="H309" s="9"/>
      <c r="I309" s="9"/>
      <c r="J309" s="85"/>
      <c r="K309" s="85"/>
      <c r="L309" s="85"/>
      <c r="M309" s="85"/>
    </row>
    <row r="310" spans="5:13" s="34" customFormat="1" ht="9">
      <c r="E310" s="81"/>
      <c r="G310" s="9"/>
      <c r="H310" s="9"/>
      <c r="I310" s="9"/>
      <c r="J310" s="85"/>
      <c r="K310" s="85"/>
      <c r="L310" s="85"/>
      <c r="M310" s="85"/>
    </row>
    <row r="311" spans="5:13" s="34" customFormat="1" ht="9">
      <c r="E311" s="81"/>
      <c r="G311" s="9"/>
      <c r="H311" s="9"/>
      <c r="I311" s="9"/>
      <c r="J311" s="85"/>
      <c r="K311" s="85"/>
      <c r="L311" s="85"/>
      <c r="M311" s="85"/>
    </row>
    <row r="312" spans="5:13" s="34" customFormat="1" ht="9">
      <c r="E312" s="81"/>
      <c r="G312" s="9"/>
      <c r="H312" s="9"/>
      <c r="I312" s="9"/>
      <c r="J312" s="85"/>
      <c r="K312" s="85"/>
      <c r="L312" s="85"/>
      <c r="M312" s="85"/>
    </row>
    <row r="313" spans="5:13" s="34" customFormat="1" ht="9">
      <c r="E313" s="81"/>
      <c r="G313" s="9"/>
      <c r="H313" s="9"/>
      <c r="I313" s="9"/>
      <c r="J313" s="85"/>
      <c r="K313" s="85"/>
      <c r="L313" s="85"/>
      <c r="M313" s="85"/>
    </row>
    <row r="314" spans="5:13" s="34" customFormat="1" ht="9">
      <c r="E314" s="81"/>
      <c r="G314" s="9"/>
      <c r="H314" s="9"/>
      <c r="I314" s="9"/>
      <c r="J314" s="85"/>
      <c r="K314" s="85"/>
      <c r="L314" s="85"/>
      <c r="M314" s="85"/>
    </row>
    <row r="315" spans="5:13" s="34" customFormat="1" ht="9">
      <c r="E315" s="81"/>
      <c r="G315" s="9"/>
      <c r="H315" s="9"/>
      <c r="I315" s="9"/>
      <c r="J315" s="85"/>
      <c r="K315" s="85"/>
      <c r="L315" s="85"/>
      <c r="M315" s="85"/>
    </row>
    <row r="316" spans="5:13" s="34" customFormat="1" ht="9">
      <c r="E316" s="81"/>
      <c r="G316" s="9"/>
      <c r="H316" s="9"/>
      <c r="I316" s="9"/>
      <c r="J316" s="85"/>
      <c r="K316" s="85"/>
      <c r="L316" s="85"/>
      <c r="M316" s="85"/>
    </row>
    <row r="317" spans="5:13" s="34" customFormat="1" ht="9">
      <c r="E317" s="81"/>
      <c r="G317" s="9"/>
      <c r="H317" s="9"/>
      <c r="I317" s="9"/>
      <c r="J317" s="85"/>
      <c r="K317" s="85"/>
      <c r="L317" s="85"/>
      <c r="M317" s="85"/>
    </row>
    <row r="318" spans="5:13" s="34" customFormat="1" ht="9">
      <c r="E318" s="81"/>
      <c r="G318" s="9"/>
      <c r="H318" s="9"/>
      <c r="I318" s="9"/>
      <c r="J318" s="85"/>
      <c r="K318" s="85"/>
      <c r="L318" s="85"/>
      <c r="M318" s="85"/>
    </row>
    <row r="319" spans="5:13" s="34" customFormat="1" ht="9">
      <c r="E319" s="81"/>
      <c r="G319" s="9"/>
      <c r="H319" s="9"/>
      <c r="I319" s="9"/>
      <c r="J319" s="85"/>
      <c r="K319" s="85"/>
      <c r="L319" s="85"/>
      <c r="M319" s="85"/>
    </row>
    <row r="320" spans="5:13" s="34" customFormat="1" ht="9">
      <c r="E320" s="81"/>
      <c r="G320" s="9"/>
      <c r="H320" s="9"/>
      <c r="I320" s="9"/>
      <c r="J320" s="85"/>
      <c r="K320" s="85"/>
      <c r="L320" s="85"/>
      <c r="M320" s="85"/>
    </row>
    <row r="321" spans="5:13" s="34" customFormat="1" ht="9">
      <c r="E321" s="81"/>
      <c r="G321" s="9"/>
      <c r="H321" s="9"/>
      <c r="I321" s="9"/>
      <c r="J321" s="85"/>
      <c r="K321" s="85"/>
      <c r="L321" s="85"/>
      <c r="M321" s="85"/>
    </row>
    <row r="322" spans="5:13" s="34" customFormat="1" ht="9">
      <c r="E322" s="81"/>
      <c r="G322" s="9"/>
      <c r="H322" s="9"/>
      <c r="I322" s="9"/>
      <c r="J322" s="85"/>
      <c r="K322" s="85"/>
      <c r="L322" s="85"/>
      <c r="M322" s="85"/>
    </row>
    <row r="323" spans="5:13" s="34" customFormat="1" ht="9">
      <c r="E323" s="81"/>
      <c r="G323" s="9"/>
      <c r="H323" s="9"/>
      <c r="I323" s="9"/>
      <c r="J323" s="85"/>
      <c r="K323" s="85"/>
      <c r="L323" s="85"/>
      <c r="M323" s="85"/>
    </row>
    <row r="324" spans="5:13" s="34" customFormat="1" ht="9">
      <c r="E324" s="81"/>
      <c r="G324" s="9"/>
      <c r="H324" s="9"/>
      <c r="I324" s="9"/>
      <c r="J324" s="85"/>
      <c r="K324" s="85"/>
      <c r="L324" s="85"/>
      <c r="M324" s="85"/>
    </row>
    <row r="325" spans="5:13" s="34" customFormat="1" ht="9">
      <c r="E325" s="81"/>
      <c r="G325" s="9"/>
      <c r="H325" s="9"/>
      <c r="I325" s="9"/>
      <c r="J325" s="85"/>
      <c r="K325" s="85"/>
      <c r="L325" s="85"/>
      <c r="M325" s="85"/>
    </row>
    <row r="326" spans="5:13" s="34" customFormat="1" ht="9">
      <c r="E326" s="81"/>
      <c r="G326" s="9"/>
      <c r="H326" s="9"/>
      <c r="I326" s="9"/>
      <c r="J326" s="85"/>
      <c r="K326" s="85"/>
      <c r="L326" s="85"/>
      <c r="M326" s="85"/>
    </row>
    <row r="327" spans="5:13" s="34" customFormat="1" ht="9">
      <c r="E327" s="81"/>
      <c r="G327" s="9"/>
      <c r="H327" s="9"/>
      <c r="I327" s="9"/>
      <c r="J327" s="85"/>
      <c r="K327" s="85"/>
      <c r="L327" s="85"/>
      <c r="M327" s="85"/>
    </row>
    <row r="328" spans="5:13" s="34" customFormat="1" ht="9">
      <c r="E328" s="81"/>
      <c r="G328" s="9"/>
      <c r="H328" s="9"/>
      <c r="I328" s="9"/>
      <c r="J328" s="85"/>
      <c r="K328" s="85"/>
      <c r="L328" s="85"/>
      <c r="M328" s="85"/>
    </row>
    <row r="329" spans="5:13" s="34" customFormat="1" ht="9">
      <c r="E329" s="81"/>
      <c r="G329" s="9"/>
      <c r="H329" s="9"/>
      <c r="I329" s="9"/>
      <c r="J329" s="85"/>
      <c r="K329" s="85"/>
      <c r="L329" s="85"/>
      <c r="M329" s="85"/>
    </row>
    <row r="330" spans="5:13" s="34" customFormat="1" ht="9">
      <c r="E330" s="81"/>
      <c r="G330" s="9"/>
      <c r="H330" s="9"/>
      <c r="I330" s="9"/>
      <c r="J330" s="85"/>
      <c r="K330" s="85"/>
      <c r="L330" s="85"/>
      <c r="M330" s="85"/>
    </row>
    <row r="331" spans="5:13" s="34" customFormat="1" ht="9">
      <c r="E331" s="81"/>
      <c r="G331" s="9"/>
      <c r="H331" s="9"/>
      <c r="I331" s="9"/>
      <c r="J331" s="85"/>
      <c r="K331" s="85"/>
      <c r="L331" s="85"/>
      <c r="M331" s="85"/>
    </row>
    <row r="332" spans="5:13" s="34" customFormat="1" ht="9">
      <c r="E332" s="81"/>
      <c r="G332" s="9"/>
      <c r="H332" s="9"/>
      <c r="I332" s="9"/>
      <c r="J332" s="85"/>
      <c r="K332" s="85"/>
      <c r="L332" s="85"/>
      <c r="M332" s="85"/>
    </row>
    <row r="333" spans="5:13" s="34" customFormat="1" ht="9">
      <c r="E333" s="81"/>
      <c r="G333" s="9"/>
      <c r="H333" s="9"/>
      <c r="I333" s="9"/>
      <c r="J333" s="85"/>
      <c r="K333" s="85"/>
      <c r="L333" s="85"/>
      <c r="M333" s="85"/>
    </row>
    <row r="334" spans="5:13" s="34" customFormat="1" ht="9">
      <c r="E334" s="81"/>
      <c r="G334" s="9"/>
      <c r="H334" s="9"/>
      <c r="I334" s="9"/>
      <c r="J334" s="85"/>
      <c r="K334" s="85"/>
      <c r="L334" s="85"/>
      <c r="M334" s="85"/>
    </row>
    <row r="335" spans="5:13" s="34" customFormat="1" ht="9">
      <c r="E335" s="81"/>
      <c r="G335" s="9"/>
      <c r="H335" s="9"/>
      <c r="I335" s="9"/>
      <c r="J335" s="85"/>
      <c r="K335" s="85"/>
      <c r="L335" s="85"/>
      <c r="M335" s="85"/>
    </row>
    <row r="336" spans="5:13" s="34" customFormat="1" ht="9">
      <c r="E336" s="81"/>
      <c r="G336" s="9"/>
      <c r="H336" s="9"/>
      <c r="I336" s="9"/>
      <c r="J336" s="85"/>
      <c r="K336" s="85"/>
      <c r="L336" s="85"/>
      <c r="M336" s="85"/>
    </row>
    <row r="337" spans="5:13" s="34" customFormat="1" ht="9">
      <c r="E337" s="81"/>
      <c r="G337" s="9"/>
      <c r="H337" s="9"/>
      <c r="I337" s="9"/>
      <c r="J337" s="85"/>
      <c r="K337" s="85"/>
      <c r="L337" s="85"/>
      <c r="M337" s="85"/>
    </row>
    <row r="338" spans="5:13" s="34" customFormat="1" ht="9">
      <c r="E338" s="81"/>
      <c r="G338" s="9"/>
      <c r="H338" s="9"/>
      <c r="I338" s="9"/>
      <c r="J338" s="85"/>
      <c r="K338" s="85"/>
      <c r="L338" s="85"/>
      <c r="M338" s="85"/>
    </row>
    <row r="339" spans="5:13" s="34" customFormat="1" ht="9">
      <c r="E339" s="81"/>
      <c r="G339" s="9"/>
      <c r="H339" s="9"/>
      <c r="I339" s="9"/>
      <c r="J339" s="85"/>
      <c r="K339" s="85"/>
      <c r="L339" s="85"/>
      <c r="M339" s="85"/>
    </row>
    <row r="340" spans="5:13" s="34" customFormat="1" ht="9">
      <c r="E340" s="81"/>
      <c r="G340" s="9"/>
      <c r="H340" s="9"/>
      <c r="I340" s="9"/>
      <c r="J340" s="85"/>
      <c r="K340" s="85"/>
      <c r="L340" s="85"/>
      <c r="M340" s="85"/>
    </row>
    <row r="341" spans="5:13" s="34" customFormat="1" ht="9">
      <c r="E341" s="81"/>
      <c r="G341" s="9"/>
      <c r="H341" s="9"/>
      <c r="I341" s="9"/>
      <c r="J341" s="85"/>
      <c r="K341" s="85"/>
      <c r="L341" s="85"/>
      <c r="M341" s="85"/>
    </row>
    <row r="342" spans="5:13" s="34" customFormat="1" ht="9">
      <c r="E342" s="81"/>
      <c r="G342" s="9"/>
      <c r="H342" s="9"/>
      <c r="I342" s="9"/>
      <c r="J342" s="85"/>
      <c r="K342" s="85"/>
      <c r="L342" s="85"/>
      <c r="M342" s="85"/>
    </row>
    <row r="343" spans="5:13" s="34" customFormat="1" ht="9">
      <c r="E343" s="81"/>
      <c r="G343" s="9"/>
      <c r="H343" s="9"/>
      <c r="I343" s="9"/>
      <c r="J343" s="85"/>
      <c r="K343" s="85"/>
      <c r="L343" s="85"/>
      <c r="M343" s="85"/>
    </row>
    <row r="344" spans="5:13" s="34" customFormat="1" ht="9">
      <c r="E344" s="81"/>
      <c r="G344" s="9"/>
      <c r="H344" s="9"/>
      <c r="I344" s="9"/>
      <c r="J344" s="85"/>
      <c r="K344" s="85"/>
      <c r="L344" s="85"/>
      <c r="M344" s="85"/>
    </row>
    <row r="345" spans="5:13" s="34" customFormat="1" ht="9">
      <c r="E345" s="81"/>
      <c r="G345" s="9"/>
      <c r="H345" s="9"/>
      <c r="I345" s="9"/>
      <c r="J345" s="85"/>
      <c r="K345" s="85"/>
      <c r="L345" s="85"/>
      <c r="M345" s="85"/>
    </row>
    <row r="346" spans="5:13" s="34" customFormat="1" ht="9">
      <c r="E346" s="81"/>
      <c r="G346" s="9"/>
      <c r="H346" s="9"/>
      <c r="I346" s="9"/>
      <c r="J346" s="85"/>
      <c r="K346" s="85"/>
      <c r="L346" s="85"/>
      <c r="M346" s="85"/>
    </row>
    <row r="347" spans="5:13" s="34" customFormat="1" ht="9">
      <c r="E347" s="81"/>
      <c r="G347" s="9"/>
      <c r="H347" s="9"/>
      <c r="I347" s="9"/>
      <c r="J347" s="85"/>
      <c r="K347" s="85"/>
      <c r="L347" s="85"/>
      <c r="M347" s="85"/>
    </row>
    <row r="348" spans="5:13" s="34" customFormat="1" ht="9">
      <c r="E348" s="81"/>
      <c r="G348" s="9"/>
      <c r="H348" s="9"/>
      <c r="I348" s="9"/>
      <c r="J348" s="85"/>
      <c r="K348" s="85"/>
      <c r="L348" s="85"/>
      <c r="M348" s="85"/>
    </row>
    <row r="349" spans="5:13" s="34" customFormat="1" ht="9">
      <c r="E349" s="81"/>
      <c r="G349" s="9"/>
      <c r="H349" s="9"/>
      <c r="I349" s="9"/>
      <c r="J349" s="85"/>
      <c r="K349" s="85"/>
      <c r="L349" s="85"/>
      <c r="M349" s="85"/>
    </row>
    <row r="350" spans="5:13" s="34" customFormat="1" ht="9">
      <c r="E350" s="81"/>
      <c r="G350" s="9"/>
      <c r="H350" s="9"/>
      <c r="I350" s="9"/>
      <c r="J350" s="85"/>
      <c r="K350" s="85"/>
      <c r="L350" s="85"/>
      <c r="M350" s="85"/>
    </row>
    <row r="351" spans="5:13" s="34" customFormat="1" ht="9">
      <c r="E351" s="81"/>
      <c r="G351" s="9"/>
      <c r="H351" s="9"/>
      <c r="I351" s="9"/>
      <c r="J351" s="85"/>
      <c r="K351" s="85"/>
      <c r="L351" s="85"/>
      <c r="M351" s="85"/>
    </row>
    <row r="352" spans="5:13" s="34" customFormat="1" ht="9">
      <c r="E352" s="81"/>
      <c r="G352" s="9"/>
      <c r="H352" s="9"/>
      <c r="I352" s="9"/>
      <c r="J352" s="85"/>
      <c r="K352" s="85"/>
      <c r="L352" s="85"/>
      <c r="M352" s="85"/>
    </row>
    <row r="353" spans="5:13" s="34" customFormat="1" ht="9">
      <c r="E353" s="81"/>
      <c r="G353" s="9"/>
      <c r="H353" s="9"/>
      <c r="I353" s="9"/>
      <c r="J353" s="85"/>
      <c r="K353" s="85"/>
      <c r="L353" s="85"/>
      <c r="M353" s="85"/>
    </row>
    <row r="354" spans="5:13" s="34" customFormat="1" ht="9">
      <c r="E354" s="81"/>
      <c r="G354" s="9"/>
      <c r="H354" s="9"/>
      <c r="I354" s="9"/>
      <c r="J354" s="85"/>
      <c r="K354" s="85"/>
      <c r="L354" s="85"/>
      <c r="M354" s="85"/>
    </row>
    <row r="355" spans="5:13" s="34" customFormat="1" ht="9">
      <c r="E355" s="81"/>
      <c r="G355" s="9"/>
      <c r="H355" s="9"/>
      <c r="I355" s="9"/>
      <c r="J355" s="85"/>
      <c r="K355" s="85"/>
      <c r="L355" s="85"/>
      <c r="M355" s="85"/>
    </row>
    <row r="356" spans="5:13" s="34" customFormat="1" ht="9">
      <c r="E356" s="81"/>
      <c r="G356" s="9"/>
      <c r="H356" s="9"/>
      <c r="I356" s="9"/>
      <c r="J356" s="85"/>
      <c r="K356" s="85"/>
      <c r="L356" s="85"/>
      <c r="M356" s="85"/>
    </row>
    <row r="357" spans="5:13" s="34" customFormat="1" ht="9">
      <c r="E357" s="81"/>
      <c r="G357" s="9"/>
      <c r="H357" s="9"/>
      <c r="I357" s="9"/>
      <c r="J357" s="85"/>
      <c r="K357" s="85"/>
      <c r="L357" s="85"/>
      <c r="M357" s="85"/>
    </row>
    <row r="358" spans="5:13" s="34" customFormat="1" ht="9">
      <c r="E358" s="81"/>
      <c r="G358" s="9"/>
      <c r="H358" s="9"/>
      <c r="I358" s="9"/>
      <c r="J358" s="85"/>
      <c r="K358" s="85"/>
      <c r="L358" s="85"/>
      <c r="M358" s="85"/>
    </row>
    <row r="359" spans="5:13" s="34" customFormat="1" ht="9">
      <c r="E359" s="81"/>
      <c r="G359" s="9"/>
      <c r="H359" s="9"/>
      <c r="I359" s="9"/>
      <c r="J359" s="85"/>
      <c r="K359" s="85"/>
      <c r="L359" s="85"/>
      <c r="M359" s="85"/>
    </row>
    <row r="360" spans="5:13" s="34" customFormat="1" ht="9">
      <c r="E360" s="81"/>
      <c r="G360" s="9"/>
      <c r="H360" s="9"/>
      <c r="I360" s="9"/>
      <c r="J360" s="85"/>
      <c r="K360" s="85"/>
      <c r="L360" s="85"/>
      <c r="M360" s="85"/>
    </row>
    <row r="361" spans="5:13" s="34" customFormat="1" ht="9">
      <c r="E361" s="81"/>
      <c r="G361" s="9"/>
      <c r="H361" s="9"/>
      <c r="I361" s="9"/>
      <c r="J361" s="85"/>
      <c r="K361" s="85"/>
      <c r="L361" s="85"/>
      <c r="M361" s="85"/>
    </row>
    <row r="362" spans="5:13" s="34" customFormat="1" ht="9">
      <c r="E362" s="81"/>
      <c r="G362" s="9"/>
      <c r="H362" s="9"/>
      <c r="I362" s="9"/>
      <c r="J362" s="85"/>
      <c r="K362" s="85"/>
      <c r="L362" s="85"/>
      <c r="M362" s="85"/>
    </row>
    <row r="363" spans="5:13" s="34" customFormat="1" ht="9">
      <c r="E363" s="81"/>
      <c r="G363" s="9"/>
      <c r="H363" s="9"/>
      <c r="I363" s="9"/>
      <c r="J363" s="85"/>
      <c r="K363" s="85"/>
      <c r="L363" s="85"/>
      <c r="M363" s="85"/>
    </row>
    <row r="364" spans="5:13" s="34" customFormat="1" ht="9">
      <c r="E364" s="81"/>
      <c r="G364" s="9"/>
      <c r="H364" s="9"/>
      <c r="I364" s="9"/>
      <c r="J364" s="85"/>
      <c r="K364" s="85"/>
      <c r="L364" s="85"/>
      <c r="M364" s="85"/>
    </row>
    <row r="365" spans="5:13" s="34" customFormat="1" ht="9">
      <c r="E365" s="81"/>
      <c r="G365" s="9"/>
      <c r="H365" s="9"/>
      <c r="I365" s="9"/>
      <c r="J365" s="85"/>
      <c r="K365" s="85"/>
      <c r="L365" s="85"/>
      <c r="M365" s="85"/>
    </row>
    <row r="366" spans="5:13" s="34" customFormat="1" ht="9">
      <c r="E366" s="81"/>
      <c r="G366" s="9"/>
      <c r="H366" s="9"/>
      <c r="I366" s="9"/>
      <c r="J366" s="85"/>
      <c r="K366" s="85"/>
      <c r="L366" s="85"/>
      <c r="M366" s="85"/>
    </row>
    <row r="367" spans="5:13" s="34" customFormat="1" ht="9">
      <c r="E367" s="81"/>
      <c r="G367" s="9"/>
      <c r="H367" s="9"/>
      <c r="I367" s="9"/>
      <c r="J367" s="85"/>
      <c r="K367" s="85"/>
      <c r="L367" s="85"/>
      <c r="M367" s="85"/>
    </row>
    <row r="368" spans="5:13" s="34" customFormat="1" ht="9">
      <c r="E368" s="81"/>
      <c r="G368" s="9"/>
      <c r="H368" s="9"/>
      <c r="I368" s="9"/>
      <c r="J368" s="85"/>
      <c r="K368" s="85"/>
      <c r="L368" s="85"/>
      <c r="M368" s="85"/>
    </row>
    <row r="369" spans="5:13" s="34" customFormat="1" ht="9">
      <c r="E369" s="81"/>
      <c r="G369" s="9"/>
      <c r="H369" s="9"/>
      <c r="I369" s="9"/>
      <c r="J369" s="85"/>
      <c r="K369" s="85"/>
      <c r="L369" s="85"/>
      <c r="M369" s="85"/>
    </row>
    <row r="370" spans="5:13" s="34" customFormat="1" ht="9">
      <c r="E370" s="81"/>
      <c r="G370" s="9"/>
      <c r="H370" s="9"/>
      <c r="I370" s="9"/>
      <c r="J370" s="85"/>
      <c r="K370" s="85"/>
      <c r="L370" s="85"/>
      <c r="M370" s="85"/>
    </row>
    <row r="371" spans="5:13" s="34" customFormat="1" ht="9">
      <c r="E371" s="81"/>
      <c r="G371" s="9"/>
      <c r="H371" s="9"/>
      <c r="I371" s="9"/>
      <c r="J371" s="85"/>
      <c r="K371" s="85"/>
      <c r="L371" s="85"/>
      <c r="M371" s="85"/>
    </row>
    <row r="372" spans="5:13" s="34" customFormat="1" ht="9">
      <c r="E372" s="81"/>
      <c r="G372" s="9"/>
      <c r="H372" s="9"/>
      <c r="I372" s="9"/>
      <c r="J372" s="85"/>
      <c r="K372" s="85"/>
      <c r="L372" s="85"/>
      <c r="M372" s="85"/>
    </row>
    <row r="373" spans="5:13" s="34" customFormat="1" ht="9">
      <c r="E373" s="81"/>
      <c r="G373" s="9"/>
      <c r="H373" s="9"/>
      <c r="I373" s="9"/>
      <c r="J373" s="85"/>
      <c r="K373" s="85"/>
      <c r="L373" s="85"/>
      <c r="M373" s="85"/>
    </row>
    <row r="374" spans="5:13" s="34" customFormat="1" ht="9">
      <c r="E374" s="81"/>
      <c r="G374" s="9"/>
      <c r="H374" s="9"/>
      <c r="I374" s="9"/>
      <c r="J374" s="85"/>
      <c r="K374" s="85"/>
      <c r="L374" s="85"/>
      <c r="M374" s="85"/>
    </row>
    <row r="375" spans="5:13" s="34" customFormat="1" ht="9">
      <c r="E375" s="81"/>
      <c r="G375" s="9"/>
      <c r="H375" s="9"/>
      <c r="I375" s="9"/>
      <c r="J375" s="85"/>
      <c r="K375" s="85"/>
      <c r="L375" s="85"/>
      <c r="M375" s="85"/>
    </row>
    <row r="376" spans="5:13" s="34" customFormat="1" ht="9">
      <c r="E376" s="81"/>
      <c r="G376" s="9"/>
      <c r="H376" s="9"/>
      <c r="I376" s="9"/>
      <c r="J376" s="85"/>
      <c r="K376" s="85"/>
      <c r="L376" s="85"/>
      <c r="M376" s="85"/>
    </row>
    <row r="377" spans="5:13" s="34" customFormat="1" ht="9">
      <c r="E377" s="81"/>
      <c r="G377" s="9"/>
      <c r="H377" s="9"/>
      <c r="I377" s="9"/>
      <c r="J377" s="85"/>
      <c r="K377" s="85"/>
      <c r="L377" s="85"/>
      <c r="M377" s="85"/>
    </row>
    <row r="378" spans="5:13" s="34" customFormat="1" ht="9">
      <c r="E378" s="81"/>
      <c r="G378" s="9"/>
      <c r="H378" s="9"/>
      <c r="I378" s="9"/>
      <c r="J378" s="85"/>
      <c r="K378" s="85"/>
      <c r="L378" s="85"/>
      <c r="M378" s="85"/>
    </row>
    <row r="379" spans="5:13" s="34" customFormat="1" ht="9">
      <c r="E379" s="81"/>
      <c r="G379" s="9"/>
      <c r="H379" s="9"/>
      <c r="I379" s="9"/>
      <c r="J379" s="85"/>
      <c r="K379" s="85"/>
      <c r="L379" s="85"/>
      <c r="M379" s="85"/>
    </row>
    <row r="380" spans="5:13" s="34" customFormat="1" ht="9">
      <c r="E380" s="81"/>
      <c r="G380" s="9"/>
      <c r="H380" s="9"/>
      <c r="I380" s="9"/>
      <c r="J380" s="85"/>
      <c r="K380" s="85"/>
      <c r="L380" s="85"/>
      <c r="M380" s="85"/>
    </row>
    <row r="381" spans="5:13" s="34" customFormat="1" ht="9">
      <c r="E381" s="81"/>
      <c r="G381" s="9"/>
      <c r="H381" s="9"/>
      <c r="I381" s="9"/>
      <c r="J381" s="85"/>
      <c r="K381" s="85"/>
      <c r="L381" s="85"/>
      <c r="M381" s="85"/>
    </row>
    <row r="382" spans="5:13" s="34" customFormat="1" ht="9">
      <c r="E382" s="81"/>
      <c r="G382" s="9"/>
      <c r="H382" s="9"/>
      <c r="I382" s="9"/>
      <c r="J382" s="85"/>
      <c r="K382" s="85"/>
      <c r="L382" s="85"/>
      <c r="M382" s="85"/>
    </row>
    <row r="383" spans="5:13" s="34" customFormat="1" ht="9">
      <c r="E383" s="81"/>
      <c r="G383" s="9"/>
      <c r="H383" s="9"/>
      <c r="I383" s="9"/>
      <c r="J383" s="85"/>
      <c r="K383" s="85"/>
      <c r="L383" s="85"/>
      <c r="M383" s="85"/>
    </row>
    <row r="384" spans="5:13" s="34" customFormat="1" ht="9">
      <c r="E384" s="81"/>
      <c r="G384" s="9"/>
      <c r="H384" s="9"/>
      <c r="I384" s="9"/>
      <c r="J384" s="85"/>
      <c r="K384" s="85"/>
      <c r="L384" s="85"/>
      <c r="M384" s="85"/>
    </row>
    <row r="385" spans="5:13" s="34" customFormat="1" ht="9">
      <c r="E385" s="81"/>
      <c r="G385" s="9"/>
      <c r="H385" s="9"/>
      <c r="I385" s="9"/>
      <c r="J385" s="85"/>
      <c r="K385" s="85"/>
      <c r="L385" s="85"/>
      <c r="M385" s="85"/>
    </row>
    <row r="386" spans="5:13" s="34" customFormat="1" ht="9">
      <c r="E386" s="81"/>
      <c r="G386" s="9"/>
      <c r="H386" s="9"/>
      <c r="I386" s="9"/>
      <c r="J386" s="85"/>
      <c r="K386" s="85"/>
      <c r="L386" s="85"/>
      <c r="M386" s="85"/>
    </row>
    <row r="387" spans="5:13" s="34" customFormat="1" ht="9">
      <c r="E387" s="81"/>
      <c r="G387" s="9"/>
      <c r="H387" s="9"/>
      <c r="I387" s="9"/>
      <c r="J387" s="85"/>
      <c r="K387" s="85"/>
      <c r="L387" s="85"/>
      <c r="M387" s="85"/>
    </row>
    <row r="388" spans="5:13" s="34" customFormat="1" ht="9">
      <c r="E388" s="81"/>
      <c r="G388" s="9"/>
      <c r="H388" s="9"/>
      <c r="I388" s="9"/>
      <c r="J388" s="85"/>
      <c r="K388" s="85"/>
      <c r="L388" s="85"/>
      <c r="M388" s="85"/>
    </row>
    <row r="389" spans="5:13" s="34" customFormat="1" ht="9">
      <c r="E389" s="81"/>
      <c r="G389" s="9"/>
      <c r="H389" s="9"/>
      <c r="I389" s="9"/>
      <c r="J389" s="85"/>
      <c r="K389" s="85"/>
      <c r="L389" s="85"/>
      <c r="M389" s="85"/>
    </row>
    <row r="390" spans="5:13" s="34" customFormat="1" ht="9">
      <c r="E390" s="81"/>
      <c r="G390" s="9"/>
      <c r="H390" s="9"/>
      <c r="I390" s="9"/>
      <c r="J390" s="85"/>
      <c r="K390" s="85"/>
      <c r="L390" s="85"/>
      <c r="M390" s="85"/>
    </row>
    <row r="391" spans="5:13" s="34" customFormat="1" ht="9">
      <c r="E391" s="81"/>
      <c r="G391" s="9"/>
      <c r="H391" s="9"/>
      <c r="I391" s="9"/>
      <c r="J391" s="85"/>
      <c r="K391" s="85"/>
      <c r="L391" s="85"/>
      <c r="M391" s="85"/>
    </row>
    <row r="392" spans="5:13" s="34" customFormat="1" ht="9">
      <c r="E392" s="81"/>
      <c r="G392" s="9"/>
      <c r="H392" s="9"/>
      <c r="I392" s="9"/>
      <c r="J392" s="85"/>
      <c r="K392" s="85"/>
      <c r="L392" s="85"/>
      <c r="M392" s="85"/>
    </row>
    <row r="393" spans="5:13" s="34" customFormat="1" ht="9">
      <c r="E393" s="81"/>
      <c r="G393" s="9"/>
      <c r="H393" s="9"/>
      <c r="I393" s="9"/>
      <c r="J393" s="85"/>
      <c r="K393" s="85"/>
      <c r="L393" s="85"/>
      <c r="M393" s="85"/>
    </row>
    <row r="394" spans="5:13" s="34" customFormat="1" ht="9">
      <c r="E394" s="81"/>
      <c r="G394" s="9"/>
      <c r="H394" s="9"/>
      <c r="I394" s="9"/>
      <c r="J394" s="85"/>
      <c r="K394" s="85"/>
      <c r="L394" s="85"/>
      <c r="M394" s="85"/>
    </row>
    <row r="395" spans="5:13" s="34" customFormat="1" ht="9">
      <c r="E395" s="81"/>
      <c r="G395" s="9"/>
      <c r="H395" s="9"/>
      <c r="I395" s="9"/>
      <c r="J395" s="85"/>
      <c r="K395" s="85"/>
      <c r="L395" s="85"/>
      <c r="M395" s="85"/>
    </row>
    <row r="396" spans="5:13" s="34" customFormat="1" ht="9">
      <c r="E396" s="81"/>
      <c r="G396" s="9"/>
      <c r="H396" s="9"/>
      <c r="I396" s="9"/>
      <c r="J396" s="85"/>
      <c r="K396" s="85"/>
      <c r="L396" s="85"/>
      <c r="M396" s="85"/>
    </row>
    <row r="397" spans="5:13" s="34" customFormat="1" ht="9">
      <c r="E397" s="81"/>
      <c r="G397" s="9"/>
      <c r="H397" s="9"/>
      <c r="I397" s="9"/>
      <c r="J397" s="85"/>
      <c r="K397" s="85"/>
      <c r="L397" s="85"/>
      <c r="M397" s="85"/>
    </row>
    <row r="398" spans="5:13" s="34" customFormat="1" ht="9">
      <c r="E398" s="81"/>
      <c r="G398" s="9"/>
      <c r="H398" s="9"/>
      <c r="I398" s="9"/>
      <c r="J398" s="85"/>
      <c r="K398" s="85"/>
      <c r="L398" s="85"/>
      <c r="M398" s="85"/>
    </row>
    <row r="399" spans="5:13" s="34" customFormat="1" ht="9">
      <c r="E399" s="81"/>
      <c r="G399" s="9"/>
      <c r="H399" s="9"/>
      <c r="I399" s="9"/>
      <c r="J399" s="85"/>
      <c r="K399" s="85"/>
      <c r="L399" s="85"/>
      <c r="M399" s="85"/>
    </row>
    <row r="400" spans="5:13" s="34" customFormat="1" ht="9">
      <c r="E400" s="81"/>
      <c r="G400" s="9"/>
      <c r="H400" s="9"/>
      <c r="I400" s="9"/>
      <c r="J400" s="85"/>
      <c r="K400" s="85"/>
      <c r="L400" s="85"/>
      <c r="M400" s="85"/>
    </row>
    <row r="401" spans="5:13" s="34" customFormat="1" ht="9">
      <c r="E401" s="81"/>
      <c r="G401" s="9"/>
      <c r="H401" s="9"/>
      <c r="I401" s="9"/>
      <c r="J401" s="85"/>
      <c r="K401" s="85"/>
      <c r="L401" s="85"/>
      <c r="M401" s="85"/>
    </row>
    <row r="402" spans="5:13" s="34" customFormat="1" ht="9">
      <c r="E402" s="81"/>
      <c r="G402" s="9"/>
      <c r="H402" s="9"/>
      <c r="I402" s="9"/>
      <c r="J402" s="85"/>
      <c r="K402" s="85"/>
      <c r="L402" s="85"/>
      <c r="M402" s="85"/>
    </row>
    <row r="403" spans="5:13" s="34" customFormat="1" ht="9">
      <c r="E403" s="81"/>
      <c r="G403" s="9"/>
      <c r="H403" s="9"/>
      <c r="I403" s="9"/>
      <c r="J403" s="85"/>
      <c r="K403" s="85"/>
      <c r="L403" s="85"/>
      <c r="M403" s="85"/>
    </row>
    <row r="404" spans="5:13" s="34" customFormat="1" ht="9">
      <c r="E404" s="81"/>
      <c r="G404" s="9"/>
      <c r="H404" s="9"/>
      <c r="I404" s="9"/>
      <c r="J404" s="85"/>
      <c r="K404" s="85"/>
      <c r="L404" s="85"/>
      <c r="M404" s="85"/>
    </row>
    <row r="405" spans="5:13" s="34" customFormat="1" ht="9">
      <c r="E405" s="81"/>
      <c r="G405" s="9"/>
      <c r="H405" s="9"/>
      <c r="I405" s="9"/>
      <c r="J405" s="85"/>
      <c r="K405" s="85"/>
      <c r="L405" s="85"/>
      <c r="M405" s="85"/>
    </row>
    <row r="406" spans="5:13" s="34" customFormat="1" ht="9">
      <c r="E406" s="81"/>
      <c r="G406" s="9"/>
      <c r="H406" s="9"/>
      <c r="I406" s="9"/>
      <c r="J406" s="85"/>
      <c r="K406" s="85"/>
      <c r="L406" s="85"/>
      <c r="M406" s="85"/>
    </row>
    <row r="407" spans="5:13" s="34" customFormat="1" ht="9">
      <c r="E407" s="81"/>
      <c r="G407" s="9"/>
      <c r="H407" s="9"/>
      <c r="I407" s="9"/>
      <c r="J407" s="85"/>
      <c r="K407" s="85"/>
      <c r="L407" s="85"/>
      <c r="M407" s="85"/>
    </row>
    <row r="408" spans="5:13" s="34" customFormat="1" ht="9">
      <c r="E408" s="81"/>
      <c r="G408" s="9"/>
      <c r="H408" s="9"/>
      <c r="I408" s="9"/>
      <c r="J408" s="85"/>
      <c r="K408" s="85"/>
      <c r="L408" s="85"/>
      <c r="M408" s="85"/>
    </row>
    <row r="409" spans="5:13" s="34" customFormat="1" ht="9">
      <c r="E409" s="81"/>
      <c r="G409" s="9"/>
      <c r="H409" s="9"/>
      <c r="I409" s="9"/>
      <c r="J409" s="85"/>
      <c r="K409" s="85"/>
      <c r="L409" s="85"/>
      <c r="M409" s="85"/>
    </row>
    <row r="410" spans="5:13" s="34" customFormat="1" ht="9">
      <c r="E410" s="81"/>
      <c r="G410" s="9"/>
      <c r="H410" s="9"/>
      <c r="I410" s="9"/>
      <c r="J410" s="85"/>
      <c r="K410" s="85"/>
      <c r="L410" s="85"/>
      <c r="M410" s="85"/>
    </row>
    <row r="411" spans="5:13" s="34" customFormat="1" ht="9">
      <c r="E411" s="81"/>
      <c r="G411" s="9"/>
      <c r="H411" s="9"/>
      <c r="I411" s="9"/>
      <c r="J411" s="85"/>
      <c r="K411" s="85"/>
      <c r="L411" s="85"/>
      <c r="M411" s="85"/>
    </row>
    <row r="412" spans="5:13" s="34" customFormat="1" ht="9">
      <c r="E412" s="81"/>
      <c r="G412" s="9"/>
      <c r="H412" s="9"/>
      <c r="I412" s="9"/>
      <c r="J412" s="85"/>
      <c r="K412" s="85"/>
      <c r="L412" s="85"/>
      <c r="M412" s="85"/>
    </row>
    <row r="413" spans="5:13" s="34" customFormat="1" ht="9">
      <c r="E413" s="81"/>
      <c r="G413" s="9"/>
      <c r="H413" s="9"/>
      <c r="I413" s="9"/>
      <c r="J413" s="85"/>
      <c r="K413" s="85"/>
      <c r="L413" s="85"/>
      <c r="M413" s="85"/>
    </row>
    <row r="414" spans="5:13" s="34" customFormat="1" ht="9">
      <c r="E414" s="81"/>
      <c r="G414" s="9"/>
      <c r="H414" s="9"/>
      <c r="I414" s="9"/>
      <c r="J414" s="85"/>
      <c r="K414" s="85"/>
      <c r="L414" s="85"/>
      <c r="M414" s="85"/>
    </row>
    <row r="415" spans="5:13" s="34" customFormat="1" ht="9">
      <c r="E415" s="81"/>
      <c r="G415" s="9"/>
      <c r="H415" s="9"/>
      <c r="I415" s="9"/>
      <c r="J415" s="85"/>
      <c r="K415" s="85"/>
      <c r="L415" s="85"/>
      <c r="M415" s="85"/>
    </row>
    <row r="416" spans="5:13" s="34" customFormat="1" ht="9">
      <c r="E416" s="81"/>
      <c r="G416" s="9"/>
      <c r="H416" s="9"/>
      <c r="I416" s="9"/>
      <c r="J416" s="85"/>
      <c r="K416" s="85"/>
      <c r="L416" s="85"/>
      <c r="M416" s="85"/>
    </row>
    <row r="417" spans="5:13" s="34" customFormat="1" ht="9">
      <c r="E417" s="81"/>
      <c r="G417" s="9"/>
      <c r="H417" s="9"/>
      <c r="I417" s="9"/>
      <c r="J417" s="85"/>
      <c r="K417" s="85"/>
      <c r="L417" s="85"/>
      <c r="M417" s="85"/>
    </row>
    <row r="418" spans="5:13" s="34" customFormat="1" ht="9">
      <c r="E418" s="81"/>
      <c r="G418" s="9"/>
      <c r="H418" s="9"/>
      <c r="I418" s="9"/>
      <c r="J418" s="85"/>
      <c r="K418" s="85"/>
      <c r="L418" s="85"/>
      <c r="M418" s="85"/>
    </row>
    <row r="419" spans="5:13" s="34" customFormat="1" ht="9">
      <c r="E419" s="81"/>
      <c r="G419" s="9"/>
      <c r="H419" s="9"/>
      <c r="I419" s="9"/>
      <c r="J419" s="85"/>
      <c r="K419" s="85"/>
      <c r="L419" s="85"/>
      <c r="M419" s="85"/>
    </row>
    <row r="420" spans="5:13" s="34" customFormat="1" ht="9">
      <c r="E420" s="81"/>
      <c r="G420" s="9"/>
      <c r="H420" s="9"/>
      <c r="I420" s="9"/>
      <c r="J420" s="85"/>
      <c r="K420" s="85"/>
      <c r="L420" s="85"/>
      <c r="M420" s="85"/>
    </row>
    <row r="421" spans="5:13" s="34" customFormat="1" ht="9">
      <c r="E421" s="81"/>
      <c r="G421" s="9"/>
      <c r="H421" s="9"/>
      <c r="I421" s="9"/>
      <c r="J421" s="85"/>
      <c r="K421" s="85"/>
      <c r="L421" s="85"/>
      <c r="M421" s="85"/>
    </row>
    <row r="422" spans="5:13" s="34" customFormat="1" ht="9">
      <c r="E422" s="81"/>
      <c r="G422" s="9"/>
      <c r="H422" s="9"/>
      <c r="I422" s="9"/>
      <c r="J422" s="85"/>
      <c r="K422" s="85"/>
      <c r="L422" s="85"/>
      <c r="M422" s="85"/>
    </row>
    <row r="423" spans="5:13" s="34" customFormat="1" ht="9">
      <c r="E423" s="81"/>
      <c r="G423" s="9"/>
      <c r="H423" s="9"/>
      <c r="I423" s="9"/>
      <c r="J423" s="85"/>
      <c r="K423" s="85"/>
      <c r="L423" s="85"/>
      <c r="M423" s="85"/>
    </row>
    <row r="424" spans="5:13" s="34" customFormat="1" ht="9">
      <c r="E424" s="81"/>
      <c r="G424" s="9"/>
      <c r="H424" s="9"/>
      <c r="I424" s="9"/>
      <c r="J424" s="85"/>
      <c r="K424" s="85"/>
      <c r="L424" s="85"/>
      <c r="M424" s="85"/>
    </row>
    <row r="425" spans="5:13" s="34" customFormat="1" ht="9">
      <c r="E425" s="81"/>
      <c r="G425" s="9"/>
      <c r="H425" s="9"/>
      <c r="I425" s="9"/>
      <c r="J425" s="85"/>
      <c r="K425" s="85"/>
      <c r="L425" s="85"/>
      <c r="M425" s="85"/>
    </row>
    <row r="426" spans="5:13" s="34" customFormat="1" ht="9">
      <c r="E426" s="81"/>
      <c r="G426" s="9"/>
      <c r="H426" s="9"/>
      <c r="I426" s="9"/>
      <c r="J426" s="85"/>
      <c r="K426" s="85"/>
      <c r="L426" s="85"/>
      <c r="M426" s="85"/>
    </row>
    <row r="427" spans="5:13" s="34" customFormat="1" ht="9">
      <c r="E427" s="81"/>
      <c r="G427" s="9"/>
      <c r="H427" s="9"/>
      <c r="I427" s="9"/>
      <c r="J427" s="85"/>
      <c r="K427" s="85"/>
      <c r="L427" s="85"/>
      <c r="M427" s="85"/>
    </row>
    <row r="428" spans="5:13" s="34" customFormat="1" ht="9">
      <c r="E428" s="81"/>
      <c r="G428" s="9"/>
      <c r="H428" s="9"/>
      <c r="I428" s="9"/>
      <c r="J428" s="85"/>
      <c r="K428" s="85"/>
      <c r="L428" s="85"/>
      <c r="M428" s="85"/>
    </row>
    <row r="429" spans="5:13" s="34" customFormat="1" ht="9">
      <c r="E429" s="81"/>
      <c r="G429" s="9"/>
      <c r="H429" s="9"/>
      <c r="I429" s="9"/>
      <c r="J429" s="85"/>
      <c r="K429" s="85"/>
      <c r="L429" s="85"/>
      <c r="M429" s="85"/>
    </row>
    <row r="430" spans="5:13" s="34" customFormat="1" ht="9">
      <c r="E430" s="81"/>
      <c r="G430" s="9"/>
      <c r="H430" s="9"/>
      <c r="I430" s="9"/>
      <c r="J430" s="85"/>
      <c r="K430" s="85"/>
      <c r="L430" s="85"/>
      <c r="M430" s="85"/>
    </row>
    <row r="431" spans="5:13" s="34" customFormat="1" ht="9">
      <c r="E431" s="81"/>
      <c r="G431" s="9"/>
      <c r="H431" s="9"/>
      <c r="I431" s="9"/>
      <c r="J431" s="85"/>
      <c r="K431" s="85"/>
      <c r="L431" s="85"/>
      <c r="M431" s="85"/>
    </row>
    <row r="432" spans="5:13" s="34" customFormat="1" ht="9">
      <c r="E432" s="81"/>
      <c r="G432" s="9"/>
      <c r="H432" s="9"/>
      <c r="I432" s="9"/>
      <c r="J432" s="85"/>
      <c r="K432" s="85"/>
      <c r="L432" s="85"/>
      <c r="M432" s="85"/>
    </row>
    <row r="433" spans="5:13" s="34" customFormat="1" ht="9">
      <c r="E433" s="81"/>
      <c r="G433" s="9"/>
      <c r="H433" s="9"/>
      <c r="I433" s="9"/>
      <c r="J433" s="85"/>
      <c r="K433" s="85"/>
      <c r="L433" s="85"/>
      <c r="M433" s="85"/>
    </row>
    <row r="434" spans="5:13" s="34" customFormat="1" ht="9">
      <c r="E434" s="81"/>
      <c r="G434" s="9"/>
      <c r="H434" s="9"/>
      <c r="I434" s="9"/>
      <c r="J434" s="85"/>
      <c r="K434" s="85"/>
      <c r="L434" s="85"/>
      <c r="M434" s="85"/>
    </row>
    <row r="435" spans="5:13" s="34" customFormat="1" ht="9">
      <c r="E435" s="81"/>
      <c r="G435" s="9"/>
      <c r="H435" s="9"/>
      <c r="I435" s="9"/>
      <c r="J435" s="85"/>
      <c r="K435" s="85"/>
      <c r="L435" s="85"/>
      <c r="M435" s="85"/>
    </row>
    <row r="436" spans="5:13" s="34" customFormat="1" ht="9">
      <c r="E436" s="81"/>
      <c r="G436" s="9"/>
      <c r="H436" s="9"/>
      <c r="I436" s="9"/>
      <c r="J436" s="85"/>
      <c r="K436" s="85"/>
      <c r="L436" s="85"/>
      <c r="M436" s="85"/>
    </row>
    <row r="437" spans="5:13" s="34" customFormat="1" ht="9">
      <c r="E437" s="81"/>
      <c r="G437" s="9"/>
      <c r="H437" s="9"/>
      <c r="I437" s="9"/>
      <c r="J437" s="85"/>
      <c r="K437" s="85"/>
      <c r="L437" s="85"/>
      <c r="M437" s="85"/>
    </row>
    <row r="438" spans="5:13" s="34" customFormat="1" ht="9">
      <c r="E438" s="81"/>
      <c r="G438" s="9"/>
      <c r="H438" s="9"/>
      <c r="I438" s="9"/>
      <c r="J438" s="85"/>
      <c r="K438" s="85"/>
      <c r="L438" s="85"/>
      <c r="M438" s="85"/>
    </row>
    <row r="439" spans="5:13" s="34" customFormat="1" ht="9">
      <c r="E439" s="81"/>
      <c r="G439" s="9"/>
      <c r="H439" s="9"/>
      <c r="I439" s="9"/>
      <c r="J439" s="85"/>
      <c r="K439" s="85"/>
      <c r="L439" s="85"/>
      <c r="M439" s="85"/>
    </row>
    <row r="440" spans="5:13" s="34" customFormat="1" ht="9">
      <c r="E440" s="81"/>
      <c r="G440" s="9"/>
      <c r="H440" s="9"/>
      <c r="I440" s="9"/>
      <c r="J440" s="85"/>
      <c r="K440" s="85"/>
      <c r="L440" s="85"/>
      <c r="M440" s="85"/>
    </row>
    <row r="441" spans="5:13" s="34" customFormat="1" ht="9">
      <c r="E441" s="81"/>
      <c r="G441" s="9"/>
      <c r="H441" s="9"/>
      <c r="I441" s="9"/>
      <c r="J441" s="85"/>
      <c r="K441" s="85"/>
      <c r="L441" s="85"/>
      <c r="M441" s="85"/>
    </row>
    <row r="442" spans="5:13" s="34" customFormat="1" ht="9">
      <c r="E442" s="81"/>
      <c r="G442" s="9"/>
      <c r="H442" s="9"/>
      <c r="I442" s="9"/>
      <c r="J442" s="85"/>
      <c r="K442" s="85"/>
      <c r="L442" s="85"/>
      <c r="M442" s="85"/>
    </row>
    <row r="443" spans="5:13" s="34" customFormat="1" ht="9">
      <c r="E443" s="81"/>
      <c r="G443" s="9"/>
      <c r="H443" s="9"/>
      <c r="I443" s="9"/>
      <c r="J443" s="85"/>
      <c r="K443" s="85"/>
      <c r="L443" s="85"/>
      <c r="M443" s="85"/>
    </row>
    <row r="444" spans="5:13" s="34" customFormat="1" ht="9">
      <c r="E444" s="81"/>
      <c r="G444" s="9"/>
      <c r="H444" s="9"/>
      <c r="I444" s="9"/>
      <c r="J444" s="85"/>
      <c r="K444" s="85"/>
      <c r="L444" s="85"/>
      <c r="M444" s="85"/>
    </row>
    <row r="445" spans="5:13" s="34" customFormat="1" ht="9">
      <c r="E445" s="81"/>
      <c r="G445" s="9"/>
      <c r="H445" s="9"/>
      <c r="I445" s="9"/>
      <c r="J445" s="85"/>
      <c r="K445" s="85"/>
      <c r="L445" s="85"/>
      <c r="M445" s="85"/>
    </row>
    <row r="446" spans="5:13" s="34" customFormat="1" ht="9">
      <c r="E446" s="81"/>
      <c r="G446" s="9"/>
      <c r="H446" s="9"/>
      <c r="I446" s="9"/>
      <c r="J446" s="85"/>
      <c r="K446" s="85"/>
      <c r="L446" s="85"/>
      <c r="M446" s="85"/>
    </row>
    <row r="447" spans="5:13" s="34" customFormat="1" ht="9">
      <c r="E447" s="81"/>
      <c r="G447" s="9"/>
      <c r="H447" s="9"/>
      <c r="I447" s="9"/>
      <c r="J447" s="85"/>
      <c r="K447" s="85"/>
      <c r="L447" s="85"/>
      <c r="M447" s="85"/>
    </row>
    <row r="448" spans="5:13" s="34" customFormat="1" ht="9">
      <c r="E448" s="81"/>
      <c r="G448" s="9"/>
      <c r="H448" s="9"/>
      <c r="I448" s="9"/>
      <c r="J448" s="85"/>
      <c r="K448" s="85"/>
      <c r="L448" s="85"/>
      <c r="M448" s="85"/>
    </row>
    <row r="449" spans="5:13" s="34" customFormat="1" ht="9">
      <c r="E449" s="81"/>
      <c r="G449" s="9"/>
      <c r="H449" s="9"/>
      <c r="I449" s="9"/>
      <c r="J449" s="85"/>
      <c r="K449" s="85"/>
      <c r="L449" s="85"/>
      <c r="M449" s="85"/>
    </row>
    <row r="450" spans="5:13" s="34" customFormat="1" ht="9">
      <c r="E450" s="81"/>
      <c r="G450" s="9"/>
      <c r="H450" s="9"/>
      <c r="I450" s="9"/>
      <c r="J450" s="85"/>
      <c r="K450" s="85"/>
      <c r="L450" s="85"/>
      <c r="M450" s="85"/>
    </row>
    <row r="451" spans="5:13" s="34" customFormat="1" ht="9">
      <c r="E451" s="81"/>
      <c r="G451" s="9"/>
      <c r="H451" s="9"/>
      <c r="I451" s="9"/>
      <c r="J451" s="85"/>
      <c r="K451" s="85"/>
      <c r="L451" s="85"/>
      <c r="M451" s="85"/>
    </row>
    <row r="452" spans="5:13" s="34" customFormat="1" ht="9">
      <c r="E452" s="81"/>
      <c r="G452" s="9"/>
      <c r="H452" s="9"/>
      <c r="I452" s="9"/>
      <c r="J452" s="85"/>
      <c r="K452" s="85"/>
      <c r="L452" s="85"/>
      <c r="M452" s="85"/>
    </row>
    <row r="453" spans="5:13" s="34" customFormat="1" ht="9">
      <c r="E453" s="81"/>
      <c r="G453" s="9"/>
      <c r="H453" s="9"/>
      <c r="I453" s="9"/>
      <c r="J453" s="85"/>
      <c r="K453" s="85"/>
      <c r="L453" s="85"/>
      <c r="M453" s="85"/>
    </row>
    <row r="454" spans="5:13" s="34" customFormat="1" ht="9">
      <c r="E454" s="81"/>
      <c r="G454" s="9"/>
      <c r="H454" s="9"/>
      <c r="I454" s="9"/>
      <c r="J454" s="85"/>
      <c r="K454" s="85"/>
      <c r="L454" s="85"/>
      <c r="M454" s="85"/>
    </row>
    <row r="455" spans="5:13" s="34" customFormat="1" ht="9">
      <c r="E455" s="81"/>
      <c r="G455" s="9"/>
      <c r="H455" s="9"/>
      <c r="I455" s="9"/>
      <c r="J455" s="85"/>
      <c r="K455" s="85"/>
      <c r="L455" s="85"/>
      <c r="M455" s="85"/>
    </row>
    <row r="456" spans="5:13" s="34" customFormat="1" ht="9">
      <c r="E456" s="81"/>
      <c r="G456" s="9"/>
      <c r="H456" s="9"/>
      <c r="I456" s="9"/>
      <c r="J456" s="85"/>
      <c r="K456" s="85"/>
      <c r="L456" s="85"/>
      <c r="M456" s="85"/>
    </row>
    <row r="457" spans="5:13" s="34" customFormat="1" ht="9">
      <c r="E457" s="81"/>
      <c r="G457" s="9"/>
      <c r="H457" s="9"/>
      <c r="I457" s="9"/>
      <c r="J457" s="85"/>
      <c r="K457" s="85"/>
      <c r="L457" s="85"/>
      <c r="M457" s="85"/>
    </row>
    <row r="458" spans="5:13" s="34" customFormat="1" ht="9">
      <c r="E458" s="81"/>
      <c r="G458" s="9"/>
      <c r="H458" s="9"/>
      <c r="I458" s="9"/>
      <c r="J458" s="85"/>
      <c r="K458" s="85"/>
      <c r="L458" s="85"/>
      <c r="M458" s="85"/>
    </row>
    <row r="459" spans="5:13" s="34" customFormat="1" ht="12">
      <c r="E459" s="81"/>
      <c r="G459" s="9"/>
      <c r="H459" s="9"/>
      <c r="I459" s="9"/>
      <c r="J459" s="76"/>
      <c r="K459" s="76"/>
      <c r="L459" s="76"/>
      <c r="M459" s="76"/>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427"/>
  <sheetViews>
    <sheetView showGridLines="0" zoomScalePageLayoutView="0" workbookViewId="0" topLeftCell="A1">
      <selection activeCell="F17" sqref="F17"/>
    </sheetView>
  </sheetViews>
  <sheetFormatPr defaultColWidth="11.421875" defaultRowHeight="12.75"/>
  <cols>
    <col min="1" max="2" width="3.7109375" style="2" bestFit="1" customWidth="1"/>
    <col min="3" max="3" width="1.7109375" style="2" bestFit="1" customWidth="1"/>
    <col min="4" max="4" width="7.7109375" style="2" customWidth="1"/>
    <col min="5" max="5" width="13.8515625" style="90" customWidth="1"/>
    <col min="6" max="8" width="8.7109375" style="90" bestFit="1" customWidth="1"/>
    <col min="9" max="9" width="8.7109375" style="91" bestFit="1" customWidth="1"/>
    <col min="10" max="10" width="10.8515625" style="91" bestFit="1" customWidth="1"/>
    <col min="11" max="11" width="8.28125" style="2" customWidth="1"/>
    <col min="12" max="12" width="3.421875" style="2" customWidth="1"/>
    <col min="13" max="16384" width="11.421875" style="2" customWidth="1"/>
  </cols>
  <sheetData>
    <row r="1" spans="1:10" s="4" customFormat="1" ht="1.5" customHeight="1">
      <c r="A1" s="36"/>
      <c r="B1" s="36"/>
      <c r="C1" s="36"/>
      <c r="D1" s="36"/>
      <c r="E1" s="26"/>
      <c r="F1" s="26"/>
      <c r="G1" s="97"/>
      <c r="H1" s="25"/>
      <c r="J1" s="95"/>
    </row>
    <row r="2" spans="1:10" s="4" customFormat="1" ht="1.5" customHeight="1" hidden="1">
      <c r="A2" s="36"/>
      <c r="B2" s="36"/>
      <c r="C2" s="36"/>
      <c r="D2" s="36"/>
      <c r="E2" s="26"/>
      <c r="F2" s="26"/>
      <c r="G2" s="97"/>
      <c r="H2" s="25"/>
      <c r="J2" s="95"/>
    </row>
    <row r="3" spans="1:10" s="4" customFormat="1" ht="3" customHeight="1">
      <c r="A3" s="36"/>
      <c r="B3" s="36"/>
      <c r="C3" s="36"/>
      <c r="D3" s="36"/>
      <c r="E3" s="26"/>
      <c r="F3" s="26"/>
      <c r="G3" s="97"/>
      <c r="H3" s="25"/>
      <c r="J3" s="95"/>
    </row>
    <row r="4" spans="1:18" s="4" customFormat="1" ht="15" customHeight="1">
      <c r="A4" s="140" t="s">
        <v>342</v>
      </c>
      <c r="B4" s="139"/>
      <c r="C4" s="139"/>
      <c r="D4" s="1"/>
      <c r="E4" s="75"/>
      <c r="F4" s="90"/>
      <c r="G4" s="90"/>
      <c r="H4" s="90"/>
      <c r="I4" s="90"/>
      <c r="J4" s="91"/>
      <c r="K4" s="91"/>
      <c r="L4" s="2"/>
      <c r="M4" s="2"/>
      <c r="N4" s="2"/>
      <c r="O4" s="2"/>
      <c r="P4" s="2"/>
      <c r="Q4" s="2"/>
      <c r="R4" s="2"/>
    </row>
    <row r="5" spans="1:18" s="4" customFormat="1" ht="12">
      <c r="A5" s="2"/>
      <c r="B5" s="2"/>
      <c r="C5" s="2"/>
      <c r="D5" s="2"/>
      <c r="E5" s="2"/>
      <c r="F5" s="90"/>
      <c r="G5" s="92"/>
      <c r="H5" s="92"/>
      <c r="I5" s="92"/>
      <c r="J5" s="91"/>
      <c r="K5" s="91"/>
      <c r="L5" s="40"/>
      <c r="M5" s="2"/>
      <c r="N5" s="2"/>
      <c r="O5" s="2"/>
      <c r="P5" s="2"/>
      <c r="Q5" s="2"/>
      <c r="R5" s="2"/>
    </row>
    <row r="6" spans="1:18" s="4" customFormat="1" ht="1.5" customHeight="1">
      <c r="A6" s="10"/>
      <c r="B6" s="10"/>
      <c r="C6" s="10"/>
      <c r="D6" s="10"/>
      <c r="E6" s="10"/>
      <c r="F6" s="78"/>
      <c r="G6" s="78"/>
      <c r="H6" s="78"/>
      <c r="I6" s="78"/>
      <c r="J6" s="93"/>
      <c r="K6" s="93"/>
      <c r="L6" s="2"/>
      <c r="M6" s="2"/>
      <c r="N6" s="2"/>
      <c r="O6" s="2"/>
      <c r="P6" s="2"/>
      <c r="Q6" s="2"/>
      <c r="R6" s="2"/>
    </row>
    <row r="7" spans="1:18" s="4" customFormat="1" ht="9" hidden="1">
      <c r="A7" s="9"/>
      <c r="B7" s="9"/>
      <c r="C7" s="9"/>
      <c r="D7" s="9"/>
      <c r="E7" s="9"/>
      <c r="F7" s="79"/>
      <c r="G7" s="79"/>
      <c r="H7" s="79"/>
      <c r="I7" s="79"/>
      <c r="J7" s="94"/>
      <c r="K7" s="94"/>
      <c r="L7" s="9"/>
      <c r="M7" s="9"/>
      <c r="N7" s="9"/>
      <c r="O7" s="9"/>
      <c r="P7" s="9"/>
      <c r="Q7" s="9"/>
      <c r="R7" s="9"/>
    </row>
    <row r="8" spans="1:18" s="4" customFormat="1" ht="9" hidden="1">
      <c r="A8" s="9"/>
      <c r="B8" s="9"/>
      <c r="C8" s="9"/>
      <c r="D8" s="9"/>
      <c r="E8" s="36"/>
      <c r="F8" s="79"/>
      <c r="G8" s="79"/>
      <c r="H8" s="79"/>
      <c r="I8" s="79"/>
      <c r="J8" s="94"/>
      <c r="K8" s="94" t="s">
        <v>147</v>
      </c>
      <c r="L8" s="9"/>
      <c r="M8" s="9"/>
      <c r="N8" s="9"/>
      <c r="O8" s="9"/>
      <c r="P8" s="9"/>
      <c r="Q8" s="9"/>
      <c r="R8" s="9"/>
    </row>
    <row r="9" spans="1:18" s="4" customFormat="1" ht="11.25">
      <c r="A9" s="229" t="s">
        <v>60</v>
      </c>
      <c r="B9" s="220"/>
      <c r="C9" s="220"/>
      <c r="D9" s="220"/>
      <c r="E9" s="230" t="s">
        <v>125</v>
      </c>
      <c r="F9" s="614" t="s">
        <v>346</v>
      </c>
      <c r="G9" s="615"/>
      <c r="H9" s="615"/>
      <c r="I9" s="615"/>
      <c r="J9" s="232" t="s">
        <v>35</v>
      </c>
      <c r="K9" s="233" t="s">
        <v>148</v>
      </c>
      <c r="L9" s="236"/>
      <c r="M9" s="9"/>
      <c r="N9" s="9"/>
      <c r="O9" s="9"/>
      <c r="P9" s="9"/>
      <c r="Q9" s="9"/>
      <c r="R9" s="9"/>
    </row>
    <row r="10" spans="1:18" s="4" customFormat="1" ht="11.25">
      <c r="A10" s="222"/>
      <c r="B10" s="223"/>
      <c r="C10" s="223"/>
      <c r="D10" s="223"/>
      <c r="E10" s="231" t="s">
        <v>149</v>
      </c>
      <c r="F10" s="235" t="s">
        <v>113</v>
      </c>
      <c r="G10" s="235" t="s">
        <v>114</v>
      </c>
      <c r="H10" s="235" t="s">
        <v>115</v>
      </c>
      <c r="I10" s="235" t="s">
        <v>116</v>
      </c>
      <c r="J10" s="234" t="s">
        <v>24</v>
      </c>
      <c r="K10" s="234" t="s">
        <v>347</v>
      </c>
      <c r="L10" s="226"/>
      <c r="M10" s="9"/>
      <c r="N10" s="9"/>
      <c r="O10" s="9"/>
      <c r="P10" s="9"/>
      <c r="Q10" s="9"/>
      <c r="R10" s="9"/>
    </row>
    <row r="11" spans="6:11" s="4" customFormat="1" ht="9">
      <c r="F11" s="79"/>
      <c r="G11" s="79"/>
      <c r="H11" s="79"/>
      <c r="I11" s="79"/>
      <c r="J11" s="94"/>
      <c r="K11" s="26"/>
    </row>
    <row r="12" spans="1:18" s="4" customFormat="1" ht="11.25">
      <c r="A12" s="246" t="s">
        <v>62</v>
      </c>
      <c r="B12" s="246"/>
      <c r="C12" s="246"/>
      <c r="D12" s="246"/>
      <c r="E12" s="246"/>
      <c r="F12" s="272"/>
      <c r="G12" s="272"/>
      <c r="H12" s="273"/>
      <c r="I12" s="272"/>
      <c r="J12" s="274"/>
      <c r="K12" s="274"/>
      <c r="L12" s="275"/>
      <c r="M12" s="6"/>
      <c r="N12" s="6"/>
      <c r="O12" s="6"/>
      <c r="P12" s="6"/>
      <c r="Q12" s="6"/>
      <c r="R12" s="6"/>
    </row>
    <row r="13" spans="1:18" s="4" customFormat="1" ht="11.25">
      <c r="A13" s="246"/>
      <c r="B13" s="244" t="s">
        <v>128</v>
      </c>
      <c r="C13" s="244"/>
      <c r="D13" s="244"/>
      <c r="E13" s="244" t="s">
        <v>129</v>
      </c>
      <c r="F13" s="276">
        <v>2.4</v>
      </c>
      <c r="G13" s="276">
        <v>2.4</v>
      </c>
      <c r="H13" s="277">
        <v>2.7</v>
      </c>
      <c r="I13" s="276">
        <v>5</v>
      </c>
      <c r="J13" s="274">
        <v>12.4</v>
      </c>
      <c r="K13" s="274">
        <v>0.4</v>
      </c>
      <c r="L13" s="278"/>
      <c r="M13" s="6"/>
      <c r="N13" s="6"/>
      <c r="O13" s="6"/>
      <c r="P13" s="6"/>
      <c r="Q13" s="6"/>
      <c r="R13" s="6"/>
    </row>
    <row r="14" spans="1:18" s="4" customFormat="1" ht="11.25">
      <c r="A14" s="279"/>
      <c r="B14" s="261" t="s">
        <v>130</v>
      </c>
      <c r="C14" s="279"/>
      <c r="D14" s="279"/>
      <c r="E14" s="249" t="s">
        <v>344</v>
      </c>
      <c r="F14" s="280">
        <v>10.6</v>
      </c>
      <c r="G14" s="281">
        <v>20.1</v>
      </c>
      <c r="H14" s="281">
        <v>5.8</v>
      </c>
      <c r="I14" s="281">
        <v>9</v>
      </c>
      <c r="J14" s="282">
        <v>45.6</v>
      </c>
      <c r="K14" s="282">
        <v>1.4</v>
      </c>
      <c r="L14" s="278"/>
      <c r="M14" s="6"/>
      <c r="N14" s="6"/>
      <c r="O14" s="6"/>
      <c r="P14" s="6"/>
      <c r="Q14" s="6"/>
      <c r="R14" s="6"/>
    </row>
    <row r="15" spans="1:12" s="4" customFormat="1" ht="11.25">
      <c r="A15" s="244"/>
      <c r="B15" s="244" t="s">
        <v>131</v>
      </c>
      <c r="C15" s="244"/>
      <c r="D15" s="244"/>
      <c r="E15" s="255" t="s">
        <v>150</v>
      </c>
      <c r="F15" s="283">
        <v>37.1</v>
      </c>
      <c r="G15" s="284">
        <v>202.4</v>
      </c>
      <c r="H15" s="284">
        <v>51.6</v>
      </c>
      <c r="I15" s="284">
        <v>99.1</v>
      </c>
      <c r="J15" s="274">
        <v>390.1</v>
      </c>
      <c r="K15" s="274">
        <v>12.3</v>
      </c>
      <c r="L15" s="285"/>
    </row>
    <row r="16" spans="1:12" s="4" customFormat="1" ht="11.25">
      <c r="A16" s="249"/>
      <c r="B16" s="249" t="s">
        <v>132</v>
      </c>
      <c r="C16" s="249"/>
      <c r="D16" s="261"/>
      <c r="E16" s="249" t="s">
        <v>151</v>
      </c>
      <c r="F16" s="280">
        <v>1.2</v>
      </c>
      <c r="G16" s="281">
        <v>0.7</v>
      </c>
      <c r="H16" s="281">
        <v>0.5</v>
      </c>
      <c r="I16" s="281">
        <v>0.1</v>
      </c>
      <c r="J16" s="282">
        <v>2.5</v>
      </c>
      <c r="K16" s="282">
        <v>0.1</v>
      </c>
      <c r="L16" s="286"/>
    </row>
    <row r="17" spans="1:12" s="4" customFormat="1" ht="11.25">
      <c r="A17" s="255"/>
      <c r="B17" s="255" t="s">
        <v>134</v>
      </c>
      <c r="C17" s="255"/>
      <c r="D17" s="244"/>
      <c r="E17" s="255" t="s">
        <v>135</v>
      </c>
      <c r="F17" s="283">
        <v>1.1</v>
      </c>
      <c r="G17" s="284">
        <v>2.6</v>
      </c>
      <c r="H17" s="284">
        <v>0.9</v>
      </c>
      <c r="I17" s="284">
        <v>1.8</v>
      </c>
      <c r="J17" s="274">
        <v>6.4</v>
      </c>
      <c r="K17" s="274">
        <v>0.2</v>
      </c>
      <c r="L17" s="286"/>
    </row>
    <row r="18" spans="1:12" s="4" customFormat="1" ht="11.25">
      <c r="A18" s="249"/>
      <c r="B18" s="249" t="s">
        <v>136</v>
      </c>
      <c r="C18" s="249"/>
      <c r="D18" s="261"/>
      <c r="E18" s="249" t="s">
        <v>152</v>
      </c>
      <c r="F18" s="287">
        <v>19</v>
      </c>
      <c r="G18" s="259">
        <v>20.9</v>
      </c>
      <c r="H18" s="259">
        <v>14.4</v>
      </c>
      <c r="I18" s="259">
        <v>26.2</v>
      </c>
      <c r="J18" s="282">
        <v>80.5</v>
      </c>
      <c r="K18" s="282">
        <v>2.5</v>
      </c>
      <c r="L18" s="286"/>
    </row>
    <row r="19" spans="1:12" s="4" customFormat="1" ht="11.25">
      <c r="A19" s="255"/>
      <c r="B19" s="255" t="s">
        <v>138</v>
      </c>
      <c r="C19" s="255"/>
      <c r="D19" s="244"/>
      <c r="E19" s="255" t="s">
        <v>153</v>
      </c>
      <c r="F19" s="283">
        <v>0.9</v>
      </c>
      <c r="G19" s="284">
        <v>2.2</v>
      </c>
      <c r="H19" s="284">
        <v>0.4</v>
      </c>
      <c r="I19" s="284">
        <v>2.2</v>
      </c>
      <c r="J19" s="274">
        <v>5.7</v>
      </c>
      <c r="K19" s="274">
        <v>0.2</v>
      </c>
      <c r="L19" s="286"/>
    </row>
    <row r="20" spans="1:15" s="4" customFormat="1" ht="11.25">
      <c r="A20" s="249"/>
      <c r="B20" s="249" t="s">
        <v>140</v>
      </c>
      <c r="C20" s="249"/>
      <c r="D20" s="261"/>
      <c r="E20" s="249" t="s">
        <v>154</v>
      </c>
      <c r="F20" s="280">
        <v>53.8</v>
      </c>
      <c r="G20" s="281">
        <v>70.3</v>
      </c>
      <c r="H20" s="281">
        <v>67.5</v>
      </c>
      <c r="I20" s="281">
        <v>74.8</v>
      </c>
      <c r="J20" s="282">
        <v>266.4</v>
      </c>
      <c r="K20" s="282">
        <v>8.4</v>
      </c>
      <c r="L20" s="286"/>
      <c r="M20" s="98"/>
      <c r="N20" s="98"/>
      <c r="O20" s="98"/>
    </row>
    <row r="21" spans="1:12" s="4" customFormat="1" ht="11.25">
      <c r="A21" s="244"/>
      <c r="B21" s="244" t="s">
        <v>70</v>
      </c>
      <c r="C21" s="244"/>
      <c r="D21" s="244"/>
      <c r="E21" s="255" t="s">
        <v>180</v>
      </c>
      <c r="F21" s="283">
        <v>15.8</v>
      </c>
      <c r="G21" s="284">
        <v>17.1</v>
      </c>
      <c r="H21" s="284">
        <v>22</v>
      </c>
      <c r="I21" s="284">
        <v>24.7</v>
      </c>
      <c r="J21" s="274">
        <v>79.6</v>
      </c>
      <c r="K21" s="274">
        <v>2.5</v>
      </c>
      <c r="L21" s="285"/>
    </row>
    <row r="22" spans="1:12" s="4" customFormat="1" ht="11.25">
      <c r="A22" s="261"/>
      <c r="B22" s="261" t="s">
        <v>5</v>
      </c>
      <c r="C22" s="261"/>
      <c r="D22" s="261"/>
      <c r="E22" s="249" t="s">
        <v>155</v>
      </c>
      <c r="F22" s="280">
        <v>4.3</v>
      </c>
      <c r="G22" s="281">
        <v>3.9</v>
      </c>
      <c r="H22" s="281">
        <v>3.5</v>
      </c>
      <c r="I22" s="281">
        <v>9.2</v>
      </c>
      <c r="J22" s="282">
        <v>20.8</v>
      </c>
      <c r="K22" s="282">
        <v>0.7</v>
      </c>
      <c r="L22" s="285"/>
    </row>
    <row r="23" spans="1:12" s="4" customFormat="1" ht="11.25">
      <c r="A23" s="244"/>
      <c r="B23" s="244" t="s">
        <v>74</v>
      </c>
      <c r="C23" s="244"/>
      <c r="D23" s="244"/>
      <c r="E23" s="255" t="s">
        <v>181</v>
      </c>
      <c r="F23" s="283">
        <v>0.5</v>
      </c>
      <c r="G23" s="284">
        <v>1</v>
      </c>
      <c r="H23" s="284">
        <v>1</v>
      </c>
      <c r="I23" s="284">
        <v>2.7</v>
      </c>
      <c r="J23" s="274">
        <v>5.2</v>
      </c>
      <c r="K23" s="274">
        <v>0.2</v>
      </c>
      <c r="L23" s="285"/>
    </row>
    <row r="24" spans="1:12" s="4" customFormat="1" ht="11.25">
      <c r="A24" s="249"/>
      <c r="B24" s="261" t="s">
        <v>143</v>
      </c>
      <c r="C24" s="261"/>
      <c r="D24" s="261"/>
      <c r="E24" s="249" t="s">
        <v>182</v>
      </c>
      <c r="F24" s="280"/>
      <c r="G24" s="281"/>
      <c r="H24" s="281"/>
      <c r="I24" s="281"/>
      <c r="J24" s="282"/>
      <c r="K24" s="282"/>
      <c r="L24" s="285"/>
    </row>
    <row r="25" spans="1:12" s="4" customFormat="1" ht="11.25">
      <c r="A25" s="255"/>
      <c r="B25" s="255" t="s">
        <v>144</v>
      </c>
      <c r="C25" s="255"/>
      <c r="D25" s="244"/>
      <c r="E25" s="255" t="s">
        <v>343</v>
      </c>
      <c r="F25" s="263">
        <v>2.7</v>
      </c>
      <c r="G25" s="248">
        <v>3.5</v>
      </c>
      <c r="H25" s="248">
        <v>0.9</v>
      </c>
      <c r="I25" s="248">
        <v>3.5</v>
      </c>
      <c r="J25" s="274">
        <v>10.7</v>
      </c>
      <c r="K25" s="274">
        <v>0.3</v>
      </c>
      <c r="L25" s="286"/>
    </row>
    <row r="26" spans="1:15" s="4" customFormat="1" ht="11.25">
      <c r="A26" s="249"/>
      <c r="B26" s="249" t="s">
        <v>80</v>
      </c>
      <c r="C26" s="249"/>
      <c r="D26" s="261"/>
      <c r="E26" s="249" t="s">
        <v>145</v>
      </c>
      <c r="F26" s="280">
        <v>0.3</v>
      </c>
      <c r="G26" s="281">
        <v>2.4</v>
      </c>
      <c r="H26" s="281">
        <v>1.9</v>
      </c>
      <c r="I26" s="281">
        <v>1.2</v>
      </c>
      <c r="J26" s="282">
        <v>5.8</v>
      </c>
      <c r="K26" s="282">
        <v>0.2</v>
      </c>
      <c r="L26" s="286"/>
      <c r="M26" s="94"/>
      <c r="N26" s="94"/>
      <c r="O26" s="94"/>
    </row>
    <row r="27" spans="1:12" s="4" customFormat="1" ht="9">
      <c r="A27" s="80"/>
      <c r="B27" s="80"/>
      <c r="C27" s="80"/>
      <c r="D27" s="80"/>
      <c r="E27" s="80"/>
      <c r="F27" s="5"/>
      <c r="G27" s="5"/>
      <c r="H27" s="5"/>
      <c r="I27" s="5"/>
      <c r="J27" s="238"/>
      <c r="K27" s="238"/>
      <c r="L27" s="237"/>
    </row>
    <row r="28" spans="1:11" s="4" customFormat="1" ht="9">
      <c r="A28" s="36"/>
      <c r="B28" s="36"/>
      <c r="C28" s="36"/>
      <c r="D28" s="36"/>
      <c r="E28" s="36"/>
      <c r="F28" s="85"/>
      <c r="G28" s="85"/>
      <c r="H28" s="85"/>
      <c r="I28" s="85"/>
      <c r="J28" s="98"/>
      <c r="K28" s="98"/>
    </row>
    <row r="29" spans="1:18" s="4" customFormat="1" ht="9">
      <c r="A29" s="556" t="s">
        <v>0</v>
      </c>
      <c r="B29" s="557" t="s">
        <v>183</v>
      </c>
      <c r="C29" s="105"/>
      <c r="D29" s="105"/>
      <c r="E29" s="106"/>
      <c r="F29" s="87"/>
      <c r="G29" s="87"/>
      <c r="H29" s="87"/>
      <c r="I29" s="87"/>
      <c r="J29" s="99"/>
      <c r="K29" s="99"/>
      <c r="L29" s="7"/>
      <c r="N29" s="7"/>
      <c r="O29" s="7"/>
      <c r="P29" s="7"/>
      <c r="Q29" s="7"/>
      <c r="R29" s="7"/>
    </row>
    <row r="30" spans="1:18" s="4" customFormat="1" ht="9">
      <c r="A30" s="242" t="str">
        <f>"(1)"</f>
        <v>(1)</v>
      </c>
      <c r="B30" s="241" t="s">
        <v>156</v>
      </c>
      <c r="C30" s="105"/>
      <c r="D30" s="105"/>
      <c r="E30" s="106"/>
      <c r="F30" s="87"/>
      <c r="G30" s="87"/>
      <c r="H30" s="87"/>
      <c r="I30" s="87"/>
      <c r="J30" s="99"/>
      <c r="K30" s="99"/>
      <c r="L30" s="7"/>
      <c r="M30" s="7"/>
      <c r="N30" s="7"/>
      <c r="O30" s="7"/>
      <c r="P30" s="7"/>
      <c r="Q30" s="7"/>
      <c r="R30" s="7"/>
    </row>
    <row r="31" spans="1:11" s="4" customFormat="1" ht="9">
      <c r="A31" s="243" t="str">
        <f>"(2)"</f>
        <v>(2)</v>
      </c>
      <c r="B31" s="241" t="s">
        <v>158</v>
      </c>
      <c r="C31" s="107"/>
      <c r="D31" s="107"/>
      <c r="E31" s="107"/>
      <c r="F31" s="79"/>
      <c r="G31" s="79"/>
      <c r="H31" s="96"/>
      <c r="I31" s="25"/>
      <c r="K31" s="7"/>
    </row>
    <row r="32" spans="1:11" s="4" customFormat="1" ht="9">
      <c r="A32" s="242" t="str">
        <f>"(3)"</f>
        <v>(3)</v>
      </c>
      <c r="B32" s="241" t="s">
        <v>157</v>
      </c>
      <c r="C32" s="108"/>
      <c r="D32" s="108"/>
      <c r="E32" s="108"/>
      <c r="F32" s="79"/>
      <c r="G32" s="79"/>
      <c r="H32" s="96"/>
      <c r="I32" s="25"/>
      <c r="K32" s="94"/>
    </row>
    <row r="33" spans="1:11" s="4" customFormat="1" ht="9">
      <c r="A33" s="243" t="str">
        <f>"(4)"</f>
        <v>(4)</v>
      </c>
      <c r="B33" s="241" t="s">
        <v>345</v>
      </c>
      <c r="C33" s="107"/>
      <c r="D33" s="107"/>
      <c r="E33" s="107"/>
      <c r="F33" s="26"/>
      <c r="G33" s="26"/>
      <c r="H33" s="97"/>
      <c r="I33" s="25"/>
      <c r="K33" s="95"/>
    </row>
    <row r="34" spans="5:10" s="4" customFormat="1" ht="9">
      <c r="E34" s="26"/>
      <c r="F34" s="26"/>
      <c r="G34" s="26"/>
      <c r="H34" s="26"/>
      <c r="I34" s="95"/>
      <c r="J34" s="95"/>
    </row>
    <row r="35" spans="5:10" s="4" customFormat="1" ht="9">
      <c r="E35" s="26"/>
      <c r="F35" s="26"/>
      <c r="G35" s="26"/>
      <c r="H35" s="26"/>
      <c r="I35" s="95"/>
      <c r="J35" s="95"/>
    </row>
    <row r="36" spans="5:10" s="4" customFormat="1" ht="9">
      <c r="E36" s="26"/>
      <c r="F36" s="26"/>
      <c r="G36" s="26"/>
      <c r="H36" s="26"/>
      <c r="I36" s="95"/>
      <c r="J36" s="95"/>
    </row>
    <row r="37" spans="5:10" s="4" customFormat="1" ht="9">
      <c r="E37" s="26"/>
      <c r="F37" s="26"/>
      <c r="G37" s="26"/>
      <c r="H37" s="26"/>
      <c r="I37" s="95"/>
      <c r="J37" s="95"/>
    </row>
    <row r="38" spans="5:10" s="4" customFormat="1" ht="9">
      <c r="E38" s="26"/>
      <c r="F38" s="26"/>
      <c r="G38" s="26"/>
      <c r="H38" s="26"/>
      <c r="I38" s="95"/>
      <c r="J38" s="95"/>
    </row>
    <row r="39" spans="5:10" s="4" customFormat="1" ht="9">
      <c r="E39" s="26"/>
      <c r="F39" s="26"/>
      <c r="G39" s="26"/>
      <c r="H39" s="26"/>
      <c r="I39" s="95"/>
      <c r="J39" s="95"/>
    </row>
    <row r="40" spans="5:10" s="4" customFormat="1" ht="9">
      <c r="E40" s="26"/>
      <c r="F40" s="26"/>
      <c r="G40" s="26"/>
      <c r="H40" s="26"/>
      <c r="I40" s="95"/>
      <c r="J40" s="95"/>
    </row>
    <row r="41" spans="5:10" s="4" customFormat="1" ht="9">
      <c r="E41" s="26"/>
      <c r="F41" s="26"/>
      <c r="G41" s="26"/>
      <c r="H41" s="26"/>
      <c r="I41" s="95"/>
      <c r="J41" s="95"/>
    </row>
    <row r="42" spans="5:10" s="4" customFormat="1" ht="9">
      <c r="E42" s="26"/>
      <c r="F42" s="26"/>
      <c r="G42" s="26"/>
      <c r="H42" s="26"/>
      <c r="I42" s="95"/>
      <c r="J42" s="95"/>
    </row>
    <row r="43" spans="5:10" s="4" customFormat="1" ht="9">
      <c r="E43" s="26"/>
      <c r="F43" s="26"/>
      <c r="G43" s="26"/>
      <c r="H43" s="26"/>
      <c r="I43" s="95"/>
      <c r="J43" s="95"/>
    </row>
    <row r="44" spans="5:10" s="4" customFormat="1" ht="9">
      <c r="E44" s="26"/>
      <c r="F44" s="26"/>
      <c r="G44" s="26"/>
      <c r="H44" s="26"/>
      <c r="I44" s="95"/>
      <c r="J44" s="95"/>
    </row>
    <row r="45" spans="5:10" s="4" customFormat="1" ht="9">
      <c r="E45" s="26"/>
      <c r="F45" s="26"/>
      <c r="G45" s="26"/>
      <c r="H45" s="26"/>
      <c r="I45" s="95"/>
      <c r="J45" s="95"/>
    </row>
    <row r="46" spans="5:10" s="4" customFormat="1" ht="9">
      <c r="E46" s="26"/>
      <c r="F46" s="26"/>
      <c r="G46" s="26"/>
      <c r="H46" s="26"/>
      <c r="I46" s="95"/>
      <c r="J46" s="95"/>
    </row>
    <row r="47" spans="5:10" s="4" customFormat="1" ht="9">
      <c r="E47" s="26"/>
      <c r="F47" s="26"/>
      <c r="G47" s="26"/>
      <c r="H47" s="26"/>
      <c r="I47" s="95"/>
      <c r="J47" s="95"/>
    </row>
    <row r="48" spans="5:10" s="4" customFormat="1" ht="9">
      <c r="E48" s="26"/>
      <c r="F48" s="26"/>
      <c r="G48" s="26"/>
      <c r="H48" s="26"/>
      <c r="I48" s="95"/>
      <c r="J48" s="95"/>
    </row>
    <row r="49" spans="5:10" s="4" customFormat="1" ht="9">
      <c r="E49" s="26"/>
      <c r="F49" s="26"/>
      <c r="G49" s="26"/>
      <c r="H49" s="26"/>
      <c r="I49" s="95"/>
      <c r="J49" s="95"/>
    </row>
    <row r="50" spans="5:10" s="4" customFormat="1" ht="9">
      <c r="E50" s="26"/>
      <c r="F50" s="26"/>
      <c r="G50" s="26"/>
      <c r="H50" s="26"/>
      <c r="I50" s="95"/>
      <c r="J50" s="95"/>
    </row>
    <row r="51" spans="5:10" s="4" customFormat="1" ht="9">
      <c r="E51" s="26"/>
      <c r="F51" s="26"/>
      <c r="G51" s="26"/>
      <c r="H51" s="26"/>
      <c r="I51" s="95"/>
      <c r="J51" s="95"/>
    </row>
    <row r="52" spans="5:10" s="4" customFormat="1" ht="9">
      <c r="E52" s="26"/>
      <c r="F52" s="26"/>
      <c r="G52" s="26"/>
      <c r="H52" s="26"/>
      <c r="I52" s="95"/>
      <c r="J52" s="95"/>
    </row>
    <row r="53" spans="5:10" s="4" customFormat="1" ht="9">
      <c r="E53" s="26"/>
      <c r="F53" s="26"/>
      <c r="G53" s="26"/>
      <c r="H53" s="26"/>
      <c r="I53" s="95"/>
      <c r="J53" s="95"/>
    </row>
    <row r="54" spans="5:10" s="4" customFormat="1" ht="9">
      <c r="E54" s="26"/>
      <c r="F54" s="26"/>
      <c r="G54" s="26"/>
      <c r="H54" s="26"/>
      <c r="I54" s="95"/>
      <c r="J54" s="95"/>
    </row>
    <row r="55" spans="5:10" s="4" customFormat="1" ht="9">
      <c r="E55" s="26"/>
      <c r="F55" s="26"/>
      <c r="G55" s="26"/>
      <c r="H55" s="26"/>
      <c r="I55" s="95"/>
      <c r="J55" s="95"/>
    </row>
    <row r="56" spans="5:10" s="4" customFormat="1" ht="9">
      <c r="E56" s="26"/>
      <c r="F56" s="26"/>
      <c r="G56" s="26"/>
      <c r="H56" s="26"/>
      <c r="I56" s="95"/>
      <c r="J56" s="95"/>
    </row>
    <row r="57" spans="5:10" s="4" customFormat="1" ht="9">
      <c r="E57" s="26"/>
      <c r="F57" s="26"/>
      <c r="G57" s="26"/>
      <c r="H57" s="26"/>
      <c r="I57" s="95"/>
      <c r="J57" s="95"/>
    </row>
    <row r="58" spans="5:10" s="4" customFormat="1" ht="9">
      <c r="E58" s="26"/>
      <c r="F58" s="26"/>
      <c r="G58" s="26"/>
      <c r="H58" s="26"/>
      <c r="I58" s="95"/>
      <c r="J58" s="95"/>
    </row>
    <row r="59" spans="5:10" s="4" customFormat="1" ht="9">
      <c r="E59" s="26"/>
      <c r="F59" s="26"/>
      <c r="G59" s="26"/>
      <c r="H59" s="26"/>
      <c r="I59" s="95"/>
      <c r="J59" s="95"/>
    </row>
    <row r="60" spans="5:10" s="4" customFormat="1" ht="9">
      <c r="E60" s="26"/>
      <c r="F60" s="26"/>
      <c r="G60" s="26"/>
      <c r="H60" s="26"/>
      <c r="I60" s="95"/>
      <c r="J60" s="95"/>
    </row>
    <row r="61" spans="5:10" s="4" customFormat="1" ht="9">
      <c r="E61" s="26"/>
      <c r="F61" s="26"/>
      <c r="G61" s="26"/>
      <c r="H61" s="26"/>
      <c r="I61" s="95"/>
      <c r="J61" s="95"/>
    </row>
    <row r="62" spans="5:10" s="4" customFormat="1" ht="9">
      <c r="E62" s="26"/>
      <c r="F62" s="26"/>
      <c r="G62" s="26"/>
      <c r="H62" s="26"/>
      <c r="I62" s="95"/>
      <c r="J62" s="95"/>
    </row>
    <row r="63" spans="5:10" s="4" customFormat="1" ht="9">
      <c r="E63" s="26"/>
      <c r="F63" s="26"/>
      <c r="G63" s="26"/>
      <c r="H63" s="26"/>
      <c r="I63" s="95"/>
      <c r="J63" s="95"/>
    </row>
    <row r="64" spans="5:10" s="4" customFormat="1" ht="9">
      <c r="E64" s="26"/>
      <c r="F64" s="26"/>
      <c r="G64" s="26"/>
      <c r="H64" s="26"/>
      <c r="I64" s="95"/>
      <c r="J64" s="95"/>
    </row>
    <row r="65" spans="5:10" s="4" customFormat="1" ht="9">
      <c r="E65" s="26"/>
      <c r="F65" s="26"/>
      <c r="G65" s="26"/>
      <c r="H65" s="26"/>
      <c r="I65" s="95"/>
      <c r="J65" s="95"/>
    </row>
    <row r="66" spans="5:10" s="4" customFormat="1" ht="9">
      <c r="E66" s="26"/>
      <c r="F66" s="26"/>
      <c r="G66" s="26"/>
      <c r="H66" s="26"/>
      <c r="I66" s="95"/>
      <c r="J66" s="95"/>
    </row>
    <row r="67" spans="5:10" s="4" customFormat="1" ht="9">
      <c r="E67" s="26"/>
      <c r="F67" s="26"/>
      <c r="G67" s="26"/>
      <c r="H67" s="26"/>
      <c r="I67" s="95"/>
      <c r="J67" s="95"/>
    </row>
    <row r="68" spans="5:10" s="4" customFormat="1" ht="9">
      <c r="E68" s="26"/>
      <c r="F68" s="26"/>
      <c r="G68" s="26"/>
      <c r="H68" s="26"/>
      <c r="I68" s="95"/>
      <c r="J68" s="95"/>
    </row>
    <row r="69" spans="5:10" s="4" customFormat="1" ht="9">
      <c r="E69" s="26"/>
      <c r="F69" s="26"/>
      <c r="G69" s="26"/>
      <c r="H69" s="26"/>
      <c r="I69" s="95"/>
      <c r="J69" s="95"/>
    </row>
    <row r="70" spans="5:10" s="4" customFormat="1" ht="9">
      <c r="E70" s="26"/>
      <c r="F70" s="26"/>
      <c r="G70" s="26"/>
      <c r="H70" s="26"/>
      <c r="I70" s="95"/>
      <c r="J70" s="95"/>
    </row>
    <row r="71" spans="5:10" s="4" customFormat="1" ht="9">
      <c r="E71" s="26"/>
      <c r="F71" s="26"/>
      <c r="G71" s="26"/>
      <c r="H71" s="26"/>
      <c r="I71" s="95"/>
      <c r="J71" s="95"/>
    </row>
    <row r="72" spans="5:10" s="4" customFormat="1" ht="9">
      <c r="E72" s="26"/>
      <c r="F72" s="26"/>
      <c r="G72" s="26"/>
      <c r="H72" s="26"/>
      <c r="I72" s="95"/>
      <c r="J72" s="95"/>
    </row>
    <row r="73" spans="5:10" s="4" customFormat="1" ht="9">
      <c r="E73" s="26"/>
      <c r="F73" s="26"/>
      <c r="G73" s="26"/>
      <c r="H73" s="26"/>
      <c r="I73" s="95"/>
      <c r="J73" s="95"/>
    </row>
    <row r="74" spans="5:10" s="4" customFormat="1" ht="9">
      <c r="E74" s="26"/>
      <c r="F74" s="26"/>
      <c r="G74" s="26"/>
      <c r="H74" s="26"/>
      <c r="I74" s="95"/>
      <c r="J74" s="95"/>
    </row>
    <row r="75" spans="5:10" s="4" customFormat="1" ht="9">
      <c r="E75" s="26"/>
      <c r="F75" s="26"/>
      <c r="G75" s="26"/>
      <c r="H75" s="26"/>
      <c r="I75" s="95"/>
      <c r="J75" s="95"/>
    </row>
    <row r="76" spans="5:10" s="4" customFormat="1" ht="9">
      <c r="E76" s="26"/>
      <c r="F76" s="26"/>
      <c r="G76" s="26"/>
      <c r="H76" s="26"/>
      <c r="I76" s="95"/>
      <c r="J76" s="95"/>
    </row>
    <row r="77" spans="5:10" s="4" customFormat="1" ht="9">
      <c r="E77" s="26"/>
      <c r="F77" s="26"/>
      <c r="G77" s="26"/>
      <c r="H77" s="26"/>
      <c r="I77" s="95"/>
      <c r="J77" s="95"/>
    </row>
    <row r="78" spans="5:10" s="4" customFormat="1" ht="9">
      <c r="E78" s="26"/>
      <c r="F78" s="26"/>
      <c r="G78" s="26"/>
      <c r="H78" s="26"/>
      <c r="I78" s="95"/>
      <c r="J78" s="95"/>
    </row>
    <row r="79" spans="5:10" s="4" customFormat="1" ht="9">
      <c r="E79" s="26"/>
      <c r="F79" s="26"/>
      <c r="G79" s="26"/>
      <c r="H79" s="26"/>
      <c r="I79" s="95"/>
      <c r="J79" s="95"/>
    </row>
    <row r="80" spans="5:10" s="4" customFormat="1" ht="9">
      <c r="E80" s="26"/>
      <c r="F80" s="26"/>
      <c r="G80" s="26"/>
      <c r="H80" s="26"/>
      <c r="I80" s="95"/>
      <c r="J80" s="95"/>
    </row>
    <row r="81" spans="5:10" s="4" customFormat="1" ht="9">
      <c r="E81" s="26"/>
      <c r="F81" s="26"/>
      <c r="G81" s="26"/>
      <c r="H81" s="26"/>
      <c r="I81" s="95"/>
      <c r="J81" s="95"/>
    </row>
    <row r="82" spans="5:10" s="4" customFormat="1" ht="9">
      <c r="E82" s="26"/>
      <c r="F82" s="26"/>
      <c r="G82" s="26"/>
      <c r="H82" s="26"/>
      <c r="I82" s="95"/>
      <c r="J82" s="95"/>
    </row>
    <row r="83" spans="5:10" s="4" customFormat="1" ht="9">
      <c r="E83" s="26"/>
      <c r="F83" s="26"/>
      <c r="G83" s="26"/>
      <c r="H83" s="26"/>
      <c r="I83" s="95"/>
      <c r="J83" s="95"/>
    </row>
    <row r="84" spans="5:10" s="4" customFormat="1" ht="9">
      <c r="E84" s="26"/>
      <c r="F84" s="26"/>
      <c r="G84" s="26"/>
      <c r="H84" s="26"/>
      <c r="I84" s="95"/>
      <c r="J84" s="95"/>
    </row>
    <row r="85" spans="5:10" s="4" customFormat="1" ht="9">
      <c r="E85" s="26"/>
      <c r="F85" s="26"/>
      <c r="G85" s="26"/>
      <c r="H85" s="26"/>
      <c r="I85" s="95"/>
      <c r="J85" s="95"/>
    </row>
    <row r="86" spans="5:10" s="4" customFormat="1" ht="9">
      <c r="E86" s="26"/>
      <c r="F86" s="26"/>
      <c r="G86" s="26"/>
      <c r="H86" s="26"/>
      <c r="I86" s="95"/>
      <c r="J86" s="95"/>
    </row>
    <row r="87" spans="5:10" s="4" customFormat="1" ht="9">
      <c r="E87" s="26"/>
      <c r="F87" s="26"/>
      <c r="G87" s="26"/>
      <c r="H87" s="26"/>
      <c r="I87" s="95"/>
      <c r="J87" s="95"/>
    </row>
    <row r="88" spans="5:10" s="4" customFormat="1" ht="9">
      <c r="E88" s="26"/>
      <c r="F88" s="26"/>
      <c r="G88" s="26"/>
      <c r="H88" s="26"/>
      <c r="I88" s="95"/>
      <c r="J88" s="95"/>
    </row>
    <row r="89" spans="5:10" s="4" customFormat="1" ht="9">
      <c r="E89" s="26"/>
      <c r="F89" s="26"/>
      <c r="G89" s="26"/>
      <c r="H89" s="26"/>
      <c r="I89" s="95"/>
      <c r="J89" s="95"/>
    </row>
    <row r="90" spans="5:10" s="4" customFormat="1" ht="9">
      <c r="E90" s="26"/>
      <c r="F90" s="26"/>
      <c r="G90" s="26"/>
      <c r="H90" s="26"/>
      <c r="I90" s="95"/>
      <c r="J90" s="95"/>
    </row>
    <row r="91" spans="5:10" s="4" customFormat="1" ht="9">
      <c r="E91" s="26"/>
      <c r="F91" s="26"/>
      <c r="G91" s="26"/>
      <c r="H91" s="26"/>
      <c r="I91" s="95"/>
      <c r="J91" s="95"/>
    </row>
    <row r="92" spans="5:10" s="4" customFormat="1" ht="9">
      <c r="E92" s="26"/>
      <c r="F92" s="26"/>
      <c r="G92" s="26"/>
      <c r="H92" s="26"/>
      <c r="I92" s="95"/>
      <c r="J92" s="95"/>
    </row>
    <row r="93" spans="5:10" s="4" customFormat="1" ht="9">
      <c r="E93" s="26"/>
      <c r="F93" s="26"/>
      <c r="G93" s="26"/>
      <c r="H93" s="26"/>
      <c r="I93" s="95"/>
      <c r="J93" s="95"/>
    </row>
    <row r="94" spans="5:10" s="4" customFormat="1" ht="9">
      <c r="E94" s="26"/>
      <c r="F94" s="26"/>
      <c r="G94" s="26"/>
      <c r="H94" s="26"/>
      <c r="I94" s="95"/>
      <c r="J94" s="95"/>
    </row>
    <row r="95" spans="5:10" s="4" customFormat="1" ht="9">
      <c r="E95" s="26"/>
      <c r="F95" s="26"/>
      <c r="G95" s="26"/>
      <c r="H95" s="26"/>
      <c r="I95" s="95"/>
      <c r="J95" s="95"/>
    </row>
    <row r="96" spans="5:10" s="4" customFormat="1" ht="9">
      <c r="E96" s="26"/>
      <c r="F96" s="26"/>
      <c r="G96" s="26"/>
      <c r="H96" s="26"/>
      <c r="I96" s="95"/>
      <c r="J96" s="95"/>
    </row>
    <row r="97" spans="5:10" s="4" customFormat="1" ht="9">
      <c r="E97" s="26"/>
      <c r="F97" s="26"/>
      <c r="G97" s="26"/>
      <c r="H97" s="26"/>
      <c r="I97" s="95"/>
      <c r="J97" s="95"/>
    </row>
    <row r="98" spans="5:10" s="4" customFormat="1" ht="9">
      <c r="E98" s="26"/>
      <c r="F98" s="26"/>
      <c r="G98" s="26"/>
      <c r="H98" s="26"/>
      <c r="I98" s="95"/>
      <c r="J98" s="95"/>
    </row>
    <row r="99" spans="5:10" s="4" customFormat="1" ht="9">
      <c r="E99" s="26"/>
      <c r="F99" s="26"/>
      <c r="G99" s="26"/>
      <c r="H99" s="26"/>
      <c r="I99" s="95"/>
      <c r="J99" s="95"/>
    </row>
    <row r="100" spans="5:10" s="4" customFormat="1" ht="9">
      <c r="E100" s="26"/>
      <c r="F100" s="26"/>
      <c r="G100" s="26"/>
      <c r="H100" s="26"/>
      <c r="I100" s="95"/>
      <c r="J100" s="95"/>
    </row>
    <row r="101" spans="5:10" s="4" customFormat="1" ht="9">
      <c r="E101" s="26"/>
      <c r="F101" s="26"/>
      <c r="G101" s="26"/>
      <c r="H101" s="26"/>
      <c r="I101" s="95"/>
      <c r="J101" s="95"/>
    </row>
    <row r="102" spans="5:10" s="4" customFormat="1" ht="9">
      <c r="E102" s="26"/>
      <c r="F102" s="26"/>
      <c r="G102" s="26"/>
      <c r="H102" s="26"/>
      <c r="I102" s="95"/>
      <c r="J102" s="95"/>
    </row>
    <row r="103" spans="5:10" s="4" customFormat="1" ht="9">
      <c r="E103" s="26"/>
      <c r="F103" s="26"/>
      <c r="G103" s="26"/>
      <c r="H103" s="26"/>
      <c r="I103" s="95"/>
      <c r="J103" s="95"/>
    </row>
    <row r="104" spans="5:10" s="4" customFormat="1" ht="9">
      <c r="E104" s="26"/>
      <c r="F104" s="26"/>
      <c r="G104" s="26"/>
      <c r="H104" s="26"/>
      <c r="I104" s="95"/>
      <c r="J104" s="95"/>
    </row>
    <row r="105" spans="5:10" s="4" customFormat="1" ht="9">
      <c r="E105" s="26"/>
      <c r="F105" s="26"/>
      <c r="G105" s="26"/>
      <c r="H105" s="26"/>
      <c r="I105" s="95"/>
      <c r="J105" s="95"/>
    </row>
    <row r="106" spans="5:10" s="4" customFormat="1" ht="9">
      <c r="E106" s="26"/>
      <c r="F106" s="26"/>
      <c r="G106" s="26"/>
      <c r="H106" s="26"/>
      <c r="I106" s="95"/>
      <c r="J106" s="95"/>
    </row>
    <row r="107" spans="5:10" s="4" customFormat="1" ht="9">
      <c r="E107" s="26"/>
      <c r="F107" s="26"/>
      <c r="G107" s="26"/>
      <c r="H107" s="26"/>
      <c r="I107" s="95"/>
      <c r="J107" s="95"/>
    </row>
    <row r="108" spans="5:10" s="4" customFormat="1" ht="9">
      <c r="E108" s="26"/>
      <c r="F108" s="26"/>
      <c r="G108" s="26"/>
      <c r="H108" s="26"/>
      <c r="I108" s="95"/>
      <c r="J108" s="95"/>
    </row>
    <row r="109" spans="5:10" s="4" customFormat="1" ht="9">
      <c r="E109" s="26"/>
      <c r="F109" s="26"/>
      <c r="G109" s="26"/>
      <c r="H109" s="26"/>
      <c r="I109" s="95"/>
      <c r="J109" s="95"/>
    </row>
    <row r="110" spans="5:10" s="4" customFormat="1" ht="9">
      <c r="E110" s="26"/>
      <c r="F110" s="26"/>
      <c r="G110" s="26"/>
      <c r="H110" s="26"/>
      <c r="I110" s="95"/>
      <c r="J110" s="95"/>
    </row>
    <row r="111" spans="5:10" s="4" customFormat="1" ht="9">
      <c r="E111" s="26"/>
      <c r="F111" s="26"/>
      <c r="G111" s="26"/>
      <c r="H111" s="26"/>
      <c r="I111" s="95"/>
      <c r="J111" s="95"/>
    </row>
    <row r="112" spans="5:10" s="4" customFormat="1" ht="9">
      <c r="E112" s="26"/>
      <c r="F112" s="26"/>
      <c r="G112" s="26"/>
      <c r="H112" s="26"/>
      <c r="I112" s="95"/>
      <c r="J112" s="95"/>
    </row>
    <row r="113" spans="5:10" s="4" customFormat="1" ht="9">
      <c r="E113" s="26"/>
      <c r="F113" s="26"/>
      <c r="G113" s="26"/>
      <c r="H113" s="26"/>
      <c r="I113" s="95"/>
      <c r="J113" s="95"/>
    </row>
    <row r="114" spans="5:10" s="4" customFormat="1" ht="9">
      <c r="E114" s="26"/>
      <c r="F114" s="26"/>
      <c r="G114" s="26"/>
      <c r="H114" s="26"/>
      <c r="I114" s="95"/>
      <c r="J114" s="95"/>
    </row>
    <row r="115" spans="5:10" s="4" customFormat="1" ht="9">
      <c r="E115" s="26"/>
      <c r="F115" s="26"/>
      <c r="G115" s="26"/>
      <c r="H115" s="26"/>
      <c r="I115" s="95"/>
      <c r="J115" s="95"/>
    </row>
    <row r="116" spans="5:10" s="4" customFormat="1" ht="9">
      <c r="E116" s="26"/>
      <c r="F116" s="26"/>
      <c r="G116" s="26"/>
      <c r="H116" s="26"/>
      <c r="I116" s="95"/>
      <c r="J116" s="95"/>
    </row>
    <row r="117" spans="5:10" s="4" customFormat="1" ht="9">
      <c r="E117" s="26"/>
      <c r="F117" s="26"/>
      <c r="G117" s="26"/>
      <c r="H117" s="26"/>
      <c r="I117" s="95"/>
      <c r="J117" s="95"/>
    </row>
    <row r="118" spans="5:10" s="4" customFormat="1" ht="9">
      <c r="E118" s="26"/>
      <c r="F118" s="26"/>
      <c r="G118" s="26"/>
      <c r="H118" s="26"/>
      <c r="I118" s="95"/>
      <c r="J118" s="95"/>
    </row>
    <row r="119" spans="5:10" s="4" customFormat="1" ht="9">
      <c r="E119" s="26"/>
      <c r="F119" s="26"/>
      <c r="G119" s="26"/>
      <c r="H119" s="26"/>
      <c r="I119" s="95"/>
      <c r="J119" s="95"/>
    </row>
    <row r="120" spans="5:10" s="4" customFormat="1" ht="9">
      <c r="E120" s="26"/>
      <c r="F120" s="26"/>
      <c r="G120" s="26"/>
      <c r="H120" s="26"/>
      <c r="I120" s="95"/>
      <c r="J120" s="95"/>
    </row>
    <row r="121" spans="5:10" s="4" customFormat="1" ht="9">
      <c r="E121" s="26"/>
      <c r="F121" s="26"/>
      <c r="G121" s="26"/>
      <c r="H121" s="26"/>
      <c r="I121" s="95"/>
      <c r="J121" s="95"/>
    </row>
    <row r="122" spans="5:10" s="4" customFormat="1" ht="9">
      <c r="E122" s="26"/>
      <c r="F122" s="26"/>
      <c r="G122" s="26"/>
      <c r="H122" s="26"/>
      <c r="I122" s="95"/>
      <c r="J122" s="95"/>
    </row>
    <row r="123" spans="5:10" s="4" customFormat="1" ht="9">
      <c r="E123" s="26"/>
      <c r="F123" s="26"/>
      <c r="G123" s="26"/>
      <c r="H123" s="26"/>
      <c r="I123" s="95"/>
      <c r="J123" s="95"/>
    </row>
    <row r="124" spans="5:10" s="4" customFormat="1" ht="9">
      <c r="E124" s="26"/>
      <c r="F124" s="26"/>
      <c r="G124" s="26"/>
      <c r="H124" s="26"/>
      <c r="I124" s="95"/>
      <c r="J124" s="95"/>
    </row>
    <row r="125" spans="5:10" s="4" customFormat="1" ht="9">
      <c r="E125" s="26"/>
      <c r="F125" s="26"/>
      <c r="G125" s="26"/>
      <c r="H125" s="26"/>
      <c r="I125" s="95"/>
      <c r="J125" s="95"/>
    </row>
    <row r="126" spans="5:10" s="4" customFormat="1" ht="9">
      <c r="E126" s="26"/>
      <c r="F126" s="26"/>
      <c r="G126" s="26"/>
      <c r="H126" s="26"/>
      <c r="I126" s="95"/>
      <c r="J126" s="95"/>
    </row>
    <row r="127" spans="5:10" s="4" customFormat="1" ht="9">
      <c r="E127" s="26"/>
      <c r="F127" s="26"/>
      <c r="G127" s="26"/>
      <c r="H127" s="26"/>
      <c r="I127" s="95"/>
      <c r="J127" s="95"/>
    </row>
    <row r="128" spans="5:10" s="4" customFormat="1" ht="9">
      <c r="E128" s="26"/>
      <c r="F128" s="26"/>
      <c r="G128" s="26"/>
      <c r="H128" s="26"/>
      <c r="I128" s="95"/>
      <c r="J128" s="95"/>
    </row>
    <row r="129" spans="5:10" s="4" customFormat="1" ht="9">
      <c r="E129" s="26"/>
      <c r="F129" s="26"/>
      <c r="G129" s="26"/>
      <c r="H129" s="26"/>
      <c r="I129" s="95"/>
      <c r="J129" s="95"/>
    </row>
    <row r="130" spans="5:10" s="4" customFormat="1" ht="9">
      <c r="E130" s="26"/>
      <c r="F130" s="26"/>
      <c r="G130" s="26"/>
      <c r="H130" s="26"/>
      <c r="I130" s="95"/>
      <c r="J130" s="95"/>
    </row>
    <row r="131" spans="5:10" s="4" customFormat="1" ht="9">
      <c r="E131" s="26"/>
      <c r="F131" s="26"/>
      <c r="G131" s="26"/>
      <c r="H131" s="26"/>
      <c r="I131" s="95"/>
      <c r="J131" s="95"/>
    </row>
    <row r="132" spans="5:10" s="4" customFormat="1" ht="9">
      <c r="E132" s="26"/>
      <c r="F132" s="26"/>
      <c r="G132" s="26"/>
      <c r="H132" s="26"/>
      <c r="I132" s="95"/>
      <c r="J132" s="95"/>
    </row>
    <row r="133" spans="5:10" s="4" customFormat="1" ht="9">
      <c r="E133" s="26"/>
      <c r="F133" s="26"/>
      <c r="G133" s="26"/>
      <c r="H133" s="26"/>
      <c r="I133" s="95"/>
      <c r="J133" s="95"/>
    </row>
    <row r="134" spans="5:10" s="4" customFormat="1" ht="9">
      <c r="E134" s="26"/>
      <c r="F134" s="26"/>
      <c r="G134" s="26"/>
      <c r="H134" s="26"/>
      <c r="I134" s="95"/>
      <c r="J134" s="95"/>
    </row>
    <row r="135" spans="5:10" s="4" customFormat="1" ht="9">
      <c r="E135" s="26"/>
      <c r="F135" s="26"/>
      <c r="G135" s="26"/>
      <c r="H135" s="26"/>
      <c r="I135" s="95"/>
      <c r="J135" s="95"/>
    </row>
    <row r="136" spans="5:10" s="4" customFormat="1" ht="9">
      <c r="E136" s="26"/>
      <c r="F136" s="26"/>
      <c r="G136" s="26"/>
      <c r="H136" s="26"/>
      <c r="I136" s="95"/>
      <c r="J136" s="95"/>
    </row>
    <row r="137" spans="5:10" s="4" customFormat="1" ht="9">
      <c r="E137" s="26"/>
      <c r="F137" s="26"/>
      <c r="G137" s="26"/>
      <c r="H137" s="26"/>
      <c r="I137" s="95"/>
      <c r="J137" s="95"/>
    </row>
    <row r="138" spans="5:10" s="4" customFormat="1" ht="9">
      <c r="E138" s="26"/>
      <c r="F138" s="26"/>
      <c r="G138" s="26"/>
      <c r="H138" s="26"/>
      <c r="I138" s="95"/>
      <c r="J138" s="95"/>
    </row>
    <row r="139" spans="5:10" s="4" customFormat="1" ht="9">
      <c r="E139" s="26"/>
      <c r="F139" s="26"/>
      <c r="G139" s="26"/>
      <c r="H139" s="26"/>
      <c r="I139" s="95"/>
      <c r="J139" s="95"/>
    </row>
    <row r="140" spans="5:10" s="4" customFormat="1" ht="9">
      <c r="E140" s="26"/>
      <c r="F140" s="26"/>
      <c r="G140" s="26"/>
      <c r="H140" s="26"/>
      <c r="I140" s="95"/>
      <c r="J140" s="95"/>
    </row>
    <row r="141" spans="5:10" s="4" customFormat="1" ht="9">
      <c r="E141" s="26"/>
      <c r="F141" s="26"/>
      <c r="G141" s="26"/>
      <c r="H141" s="26"/>
      <c r="I141" s="95"/>
      <c r="J141" s="95"/>
    </row>
    <row r="142" spans="5:10" s="4" customFormat="1" ht="9">
      <c r="E142" s="26"/>
      <c r="F142" s="26"/>
      <c r="G142" s="26"/>
      <c r="H142" s="26"/>
      <c r="I142" s="95"/>
      <c r="J142" s="95"/>
    </row>
    <row r="143" spans="5:10" s="4" customFormat="1" ht="9">
      <c r="E143" s="26"/>
      <c r="F143" s="26"/>
      <c r="G143" s="26"/>
      <c r="H143" s="26"/>
      <c r="I143" s="95"/>
      <c r="J143" s="95"/>
    </row>
    <row r="144" spans="5:10" s="4" customFormat="1" ht="9">
      <c r="E144" s="26"/>
      <c r="F144" s="26"/>
      <c r="G144" s="26"/>
      <c r="H144" s="26"/>
      <c r="I144" s="95"/>
      <c r="J144" s="95"/>
    </row>
    <row r="145" spans="5:10" s="4" customFormat="1" ht="9">
      <c r="E145" s="26"/>
      <c r="F145" s="26"/>
      <c r="G145" s="26"/>
      <c r="H145" s="26"/>
      <c r="I145" s="95"/>
      <c r="J145" s="95"/>
    </row>
    <row r="146" spans="5:10" s="4" customFormat="1" ht="9">
      <c r="E146" s="26"/>
      <c r="F146" s="26"/>
      <c r="G146" s="26"/>
      <c r="H146" s="26"/>
      <c r="I146" s="95"/>
      <c r="J146" s="95"/>
    </row>
    <row r="147" spans="5:10" s="4" customFormat="1" ht="9">
      <c r="E147" s="26"/>
      <c r="F147" s="26"/>
      <c r="G147" s="26"/>
      <c r="H147" s="26"/>
      <c r="I147" s="95"/>
      <c r="J147" s="95"/>
    </row>
    <row r="148" spans="5:10" s="4" customFormat="1" ht="9">
      <c r="E148" s="26"/>
      <c r="F148" s="26"/>
      <c r="G148" s="26"/>
      <c r="H148" s="26"/>
      <c r="I148" s="95"/>
      <c r="J148" s="95"/>
    </row>
    <row r="149" spans="5:10" s="4" customFormat="1" ht="9">
      <c r="E149" s="26"/>
      <c r="F149" s="26"/>
      <c r="G149" s="26"/>
      <c r="H149" s="26"/>
      <c r="I149" s="95"/>
      <c r="J149" s="95"/>
    </row>
    <row r="150" spans="5:10" s="4" customFormat="1" ht="9">
      <c r="E150" s="26"/>
      <c r="F150" s="26"/>
      <c r="G150" s="26"/>
      <c r="H150" s="26"/>
      <c r="I150" s="95"/>
      <c r="J150" s="95"/>
    </row>
    <row r="151" spans="5:10" s="4" customFormat="1" ht="9">
      <c r="E151" s="26"/>
      <c r="F151" s="26"/>
      <c r="G151" s="26"/>
      <c r="H151" s="26"/>
      <c r="I151" s="95"/>
      <c r="J151" s="95"/>
    </row>
    <row r="152" spans="5:10" s="4" customFormat="1" ht="9">
      <c r="E152" s="26"/>
      <c r="F152" s="26"/>
      <c r="G152" s="26"/>
      <c r="H152" s="26"/>
      <c r="I152" s="95"/>
      <c r="J152" s="95"/>
    </row>
    <row r="153" spans="5:10" s="4" customFormat="1" ht="9">
      <c r="E153" s="26"/>
      <c r="F153" s="26"/>
      <c r="G153" s="26"/>
      <c r="H153" s="26"/>
      <c r="I153" s="95"/>
      <c r="J153" s="95"/>
    </row>
    <row r="154" spans="5:10" s="4" customFormat="1" ht="9">
      <c r="E154" s="26"/>
      <c r="F154" s="26"/>
      <c r="G154" s="26"/>
      <c r="H154" s="26"/>
      <c r="I154" s="95"/>
      <c r="J154" s="95"/>
    </row>
    <row r="155" spans="5:10" s="4" customFormat="1" ht="9">
      <c r="E155" s="26"/>
      <c r="F155" s="26"/>
      <c r="G155" s="26"/>
      <c r="H155" s="26"/>
      <c r="I155" s="95"/>
      <c r="J155" s="95"/>
    </row>
    <row r="156" spans="5:10" s="4" customFormat="1" ht="9">
      <c r="E156" s="26"/>
      <c r="F156" s="26"/>
      <c r="G156" s="26"/>
      <c r="H156" s="26"/>
      <c r="I156" s="95"/>
      <c r="J156" s="95"/>
    </row>
    <row r="157" spans="5:10" s="4" customFormat="1" ht="9">
      <c r="E157" s="26"/>
      <c r="F157" s="26"/>
      <c r="G157" s="26"/>
      <c r="H157" s="26"/>
      <c r="I157" s="95"/>
      <c r="J157" s="95"/>
    </row>
    <row r="158" spans="5:10" s="4" customFormat="1" ht="9">
      <c r="E158" s="26"/>
      <c r="F158" s="26"/>
      <c r="G158" s="26"/>
      <c r="H158" s="26"/>
      <c r="I158" s="95"/>
      <c r="J158" s="95"/>
    </row>
    <row r="159" spans="5:10" s="4" customFormat="1" ht="9">
      <c r="E159" s="26"/>
      <c r="F159" s="26"/>
      <c r="G159" s="26"/>
      <c r="H159" s="26"/>
      <c r="I159" s="95"/>
      <c r="J159" s="95"/>
    </row>
    <row r="160" spans="5:10" s="4" customFormat="1" ht="9">
      <c r="E160" s="26"/>
      <c r="F160" s="26"/>
      <c r="G160" s="26"/>
      <c r="H160" s="26"/>
      <c r="I160" s="95"/>
      <c r="J160" s="95"/>
    </row>
    <row r="161" spans="5:10" s="4" customFormat="1" ht="9">
      <c r="E161" s="26"/>
      <c r="F161" s="26"/>
      <c r="G161" s="26"/>
      <c r="H161" s="26"/>
      <c r="I161" s="95"/>
      <c r="J161" s="95"/>
    </row>
    <row r="162" spans="5:10" s="4" customFormat="1" ht="9">
      <c r="E162" s="26"/>
      <c r="F162" s="26"/>
      <c r="G162" s="26"/>
      <c r="H162" s="26"/>
      <c r="I162" s="95"/>
      <c r="J162" s="95"/>
    </row>
    <row r="163" spans="5:10" s="4" customFormat="1" ht="9">
      <c r="E163" s="26"/>
      <c r="F163" s="26"/>
      <c r="G163" s="26"/>
      <c r="H163" s="26"/>
      <c r="I163" s="95"/>
      <c r="J163" s="95"/>
    </row>
    <row r="164" spans="5:10" s="4" customFormat="1" ht="9">
      <c r="E164" s="26"/>
      <c r="F164" s="26"/>
      <c r="G164" s="26"/>
      <c r="H164" s="26"/>
      <c r="I164" s="95"/>
      <c r="J164" s="95"/>
    </row>
    <row r="165" spans="5:10" s="4" customFormat="1" ht="9">
      <c r="E165" s="26"/>
      <c r="F165" s="26"/>
      <c r="G165" s="26"/>
      <c r="H165" s="26"/>
      <c r="I165" s="95"/>
      <c r="J165" s="95"/>
    </row>
    <row r="166" spans="5:10" s="4" customFormat="1" ht="9">
      <c r="E166" s="26"/>
      <c r="F166" s="26"/>
      <c r="G166" s="26"/>
      <c r="H166" s="26"/>
      <c r="I166" s="95"/>
      <c r="J166" s="95"/>
    </row>
    <row r="167" spans="5:10" s="4" customFormat="1" ht="9">
      <c r="E167" s="26"/>
      <c r="F167" s="26"/>
      <c r="G167" s="26"/>
      <c r="H167" s="26"/>
      <c r="I167" s="95"/>
      <c r="J167" s="95"/>
    </row>
    <row r="168" spans="5:10" s="4" customFormat="1" ht="9">
      <c r="E168" s="26"/>
      <c r="F168" s="26"/>
      <c r="G168" s="26"/>
      <c r="H168" s="26"/>
      <c r="I168" s="95"/>
      <c r="J168" s="95"/>
    </row>
    <row r="169" spans="5:10" s="4" customFormat="1" ht="9">
      <c r="E169" s="26"/>
      <c r="F169" s="26"/>
      <c r="G169" s="26"/>
      <c r="H169" s="26"/>
      <c r="I169" s="95"/>
      <c r="J169" s="95"/>
    </row>
    <row r="170" spans="5:10" s="4" customFormat="1" ht="9">
      <c r="E170" s="26"/>
      <c r="F170" s="26"/>
      <c r="G170" s="26"/>
      <c r="H170" s="26"/>
      <c r="I170" s="95"/>
      <c r="J170" s="95"/>
    </row>
    <row r="171" spans="5:10" s="4" customFormat="1" ht="9">
      <c r="E171" s="26"/>
      <c r="F171" s="26"/>
      <c r="G171" s="26"/>
      <c r="H171" s="26"/>
      <c r="I171" s="95"/>
      <c r="J171" s="95"/>
    </row>
    <row r="172" spans="5:10" s="4" customFormat="1" ht="9">
      <c r="E172" s="26"/>
      <c r="F172" s="26"/>
      <c r="G172" s="26"/>
      <c r="H172" s="26"/>
      <c r="I172" s="95"/>
      <c r="J172" s="95"/>
    </row>
    <row r="173" spans="5:10" s="4" customFormat="1" ht="9">
      <c r="E173" s="26"/>
      <c r="F173" s="26"/>
      <c r="G173" s="26"/>
      <c r="H173" s="26"/>
      <c r="I173" s="95"/>
      <c r="J173" s="95"/>
    </row>
    <row r="174" spans="5:10" s="4" customFormat="1" ht="9">
      <c r="E174" s="26"/>
      <c r="F174" s="26"/>
      <c r="G174" s="26"/>
      <c r="H174" s="26"/>
      <c r="I174" s="95"/>
      <c r="J174" s="95"/>
    </row>
    <row r="175" spans="5:10" s="4" customFormat="1" ht="9">
      <c r="E175" s="26"/>
      <c r="F175" s="26"/>
      <c r="G175" s="26"/>
      <c r="H175" s="26"/>
      <c r="I175" s="95"/>
      <c r="J175" s="95"/>
    </row>
    <row r="176" spans="5:10" s="4" customFormat="1" ht="9">
      <c r="E176" s="26"/>
      <c r="F176" s="26"/>
      <c r="G176" s="26"/>
      <c r="H176" s="26"/>
      <c r="I176" s="95"/>
      <c r="J176" s="95"/>
    </row>
    <row r="177" spans="5:10" s="4" customFormat="1" ht="9">
      <c r="E177" s="26"/>
      <c r="F177" s="26"/>
      <c r="G177" s="26"/>
      <c r="H177" s="26"/>
      <c r="I177" s="95"/>
      <c r="J177" s="95"/>
    </row>
    <row r="178" spans="5:10" s="4" customFormat="1" ht="9">
      <c r="E178" s="26"/>
      <c r="F178" s="26"/>
      <c r="G178" s="26"/>
      <c r="H178" s="26"/>
      <c r="I178" s="95"/>
      <c r="J178" s="95"/>
    </row>
    <row r="179" spans="5:10" s="4" customFormat="1" ht="9">
      <c r="E179" s="26"/>
      <c r="F179" s="26"/>
      <c r="G179" s="26"/>
      <c r="H179" s="26"/>
      <c r="I179" s="95"/>
      <c r="J179" s="95"/>
    </row>
    <row r="180" spans="5:10" s="4" customFormat="1" ht="9">
      <c r="E180" s="26"/>
      <c r="F180" s="26"/>
      <c r="G180" s="26"/>
      <c r="H180" s="26"/>
      <c r="I180" s="95"/>
      <c r="J180" s="95"/>
    </row>
    <row r="181" spans="5:10" s="4" customFormat="1" ht="9">
      <c r="E181" s="26"/>
      <c r="F181" s="26"/>
      <c r="G181" s="26"/>
      <c r="H181" s="26"/>
      <c r="I181" s="95"/>
      <c r="J181" s="95"/>
    </row>
    <row r="182" spans="5:10" s="4" customFormat="1" ht="9">
      <c r="E182" s="26"/>
      <c r="F182" s="26"/>
      <c r="G182" s="26"/>
      <c r="H182" s="26"/>
      <c r="I182" s="95"/>
      <c r="J182" s="95"/>
    </row>
    <row r="183" spans="5:10" s="4" customFormat="1" ht="9">
      <c r="E183" s="26"/>
      <c r="F183" s="26"/>
      <c r="G183" s="26"/>
      <c r="H183" s="26"/>
      <c r="I183" s="95"/>
      <c r="J183" s="95"/>
    </row>
    <row r="184" spans="5:10" s="4" customFormat="1" ht="9">
      <c r="E184" s="26"/>
      <c r="F184" s="26"/>
      <c r="G184" s="26"/>
      <c r="H184" s="26"/>
      <c r="I184" s="95"/>
      <c r="J184" s="95"/>
    </row>
    <row r="185" spans="5:10" s="4" customFormat="1" ht="9">
      <c r="E185" s="26"/>
      <c r="F185" s="26"/>
      <c r="G185" s="26"/>
      <c r="H185" s="26"/>
      <c r="I185" s="95"/>
      <c r="J185" s="95"/>
    </row>
    <row r="186" spans="5:10" s="4" customFormat="1" ht="9">
      <c r="E186" s="26"/>
      <c r="F186" s="26"/>
      <c r="G186" s="26"/>
      <c r="H186" s="26"/>
      <c r="I186" s="95"/>
      <c r="J186" s="95"/>
    </row>
    <row r="187" spans="5:10" s="4" customFormat="1" ht="9">
      <c r="E187" s="26"/>
      <c r="F187" s="26"/>
      <c r="G187" s="26"/>
      <c r="H187" s="26"/>
      <c r="I187" s="95"/>
      <c r="J187" s="95"/>
    </row>
    <row r="188" spans="5:10" s="4" customFormat="1" ht="9">
      <c r="E188" s="26"/>
      <c r="F188" s="26"/>
      <c r="G188" s="26"/>
      <c r="H188" s="26"/>
      <c r="I188" s="95"/>
      <c r="J188" s="95"/>
    </row>
    <row r="189" spans="5:10" s="4" customFormat="1" ht="9">
      <c r="E189" s="26"/>
      <c r="F189" s="26"/>
      <c r="G189" s="26"/>
      <c r="H189" s="26"/>
      <c r="I189" s="95"/>
      <c r="J189" s="95"/>
    </row>
    <row r="190" spans="5:10" s="4" customFormat="1" ht="9">
      <c r="E190" s="26"/>
      <c r="F190" s="26"/>
      <c r="G190" s="26"/>
      <c r="H190" s="26"/>
      <c r="I190" s="95"/>
      <c r="J190" s="95"/>
    </row>
    <row r="191" spans="5:10" s="4" customFormat="1" ht="9">
      <c r="E191" s="26"/>
      <c r="F191" s="26"/>
      <c r="G191" s="26"/>
      <c r="H191" s="26"/>
      <c r="I191" s="95"/>
      <c r="J191" s="95"/>
    </row>
    <row r="192" spans="5:10" s="4" customFormat="1" ht="9">
      <c r="E192" s="26"/>
      <c r="F192" s="26"/>
      <c r="G192" s="26"/>
      <c r="H192" s="26"/>
      <c r="I192" s="95"/>
      <c r="J192" s="95"/>
    </row>
    <row r="193" spans="5:10" s="4" customFormat="1" ht="9">
      <c r="E193" s="26"/>
      <c r="F193" s="26"/>
      <c r="G193" s="26"/>
      <c r="H193" s="26"/>
      <c r="I193" s="95"/>
      <c r="J193" s="95"/>
    </row>
    <row r="194" spans="5:10" s="4" customFormat="1" ht="9">
      <c r="E194" s="26"/>
      <c r="F194" s="26"/>
      <c r="G194" s="26"/>
      <c r="H194" s="26"/>
      <c r="I194" s="95"/>
      <c r="J194" s="95"/>
    </row>
    <row r="195" spans="5:10" s="4" customFormat="1" ht="9">
      <c r="E195" s="26"/>
      <c r="F195" s="26"/>
      <c r="G195" s="26"/>
      <c r="H195" s="26"/>
      <c r="I195" s="95"/>
      <c r="J195" s="95"/>
    </row>
    <row r="196" spans="5:10" s="4" customFormat="1" ht="9">
      <c r="E196" s="26"/>
      <c r="F196" s="26"/>
      <c r="G196" s="26"/>
      <c r="H196" s="26"/>
      <c r="I196" s="95"/>
      <c r="J196" s="95"/>
    </row>
    <row r="197" spans="5:10" s="4" customFormat="1" ht="9">
      <c r="E197" s="26"/>
      <c r="F197" s="26"/>
      <c r="G197" s="26"/>
      <c r="H197" s="26"/>
      <c r="I197" s="95"/>
      <c r="J197" s="95"/>
    </row>
    <row r="198" spans="5:10" s="4" customFormat="1" ht="9">
      <c r="E198" s="26"/>
      <c r="F198" s="26"/>
      <c r="G198" s="26"/>
      <c r="H198" s="26"/>
      <c r="I198" s="95"/>
      <c r="J198" s="95"/>
    </row>
    <row r="199" spans="5:10" s="4" customFormat="1" ht="9">
      <c r="E199" s="26"/>
      <c r="F199" s="26"/>
      <c r="G199" s="26"/>
      <c r="H199" s="26"/>
      <c r="I199" s="95"/>
      <c r="J199" s="95"/>
    </row>
    <row r="200" spans="5:10" s="4" customFormat="1" ht="9">
      <c r="E200" s="26"/>
      <c r="F200" s="26"/>
      <c r="G200" s="26"/>
      <c r="H200" s="26"/>
      <c r="I200" s="95"/>
      <c r="J200" s="95"/>
    </row>
    <row r="201" spans="5:10" s="4" customFormat="1" ht="9">
      <c r="E201" s="26"/>
      <c r="F201" s="26"/>
      <c r="G201" s="26"/>
      <c r="H201" s="26"/>
      <c r="I201" s="95"/>
      <c r="J201" s="95"/>
    </row>
    <row r="202" spans="5:10" s="4" customFormat="1" ht="9">
      <c r="E202" s="26"/>
      <c r="F202" s="26"/>
      <c r="G202" s="26"/>
      <c r="H202" s="26"/>
      <c r="I202" s="95"/>
      <c r="J202" s="95"/>
    </row>
    <row r="203" spans="5:10" s="4" customFormat="1" ht="9">
      <c r="E203" s="26"/>
      <c r="F203" s="26"/>
      <c r="G203" s="26"/>
      <c r="H203" s="26"/>
      <c r="I203" s="95"/>
      <c r="J203" s="95"/>
    </row>
    <row r="204" spans="5:10" s="4" customFormat="1" ht="9">
      <c r="E204" s="26"/>
      <c r="F204" s="26"/>
      <c r="G204" s="26"/>
      <c r="H204" s="26"/>
      <c r="I204" s="95"/>
      <c r="J204" s="95"/>
    </row>
    <row r="205" spans="5:10" s="4" customFormat="1" ht="9">
      <c r="E205" s="26"/>
      <c r="F205" s="26"/>
      <c r="G205" s="26"/>
      <c r="H205" s="26"/>
      <c r="I205" s="95"/>
      <c r="J205" s="95"/>
    </row>
    <row r="206" spans="5:10" s="4" customFormat="1" ht="9">
      <c r="E206" s="26"/>
      <c r="F206" s="26"/>
      <c r="G206" s="26"/>
      <c r="H206" s="26"/>
      <c r="I206" s="95"/>
      <c r="J206" s="95"/>
    </row>
    <row r="207" spans="5:10" s="4" customFormat="1" ht="9">
      <c r="E207" s="26"/>
      <c r="F207" s="26"/>
      <c r="G207" s="26"/>
      <c r="H207" s="26"/>
      <c r="I207" s="95"/>
      <c r="J207" s="95"/>
    </row>
    <row r="208" spans="5:10" s="4" customFormat="1" ht="9">
      <c r="E208" s="26"/>
      <c r="F208" s="26"/>
      <c r="G208" s="26"/>
      <c r="H208" s="26"/>
      <c r="I208" s="95"/>
      <c r="J208" s="95"/>
    </row>
    <row r="209" spans="5:10" s="4" customFormat="1" ht="9">
      <c r="E209" s="26"/>
      <c r="F209" s="26"/>
      <c r="G209" s="26"/>
      <c r="H209" s="26"/>
      <c r="I209" s="95"/>
      <c r="J209" s="95"/>
    </row>
    <row r="210" spans="5:10" s="4" customFormat="1" ht="9">
      <c r="E210" s="26"/>
      <c r="F210" s="26"/>
      <c r="G210" s="26"/>
      <c r="H210" s="26"/>
      <c r="I210" s="95"/>
      <c r="J210" s="95"/>
    </row>
    <row r="211" spans="5:10" s="4" customFormat="1" ht="9">
      <c r="E211" s="26"/>
      <c r="F211" s="26"/>
      <c r="G211" s="26"/>
      <c r="H211" s="26"/>
      <c r="I211" s="95"/>
      <c r="J211" s="95"/>
    </row>
    <row r="212" spans="5:10" s="4" customFormat="1" ht="9">
      <c r="E212" s="26"/>
      <c r="F212" s="26"/>
      <c r="G212" s="26"/>
      <c r="H212" s="26"/>
      <c r="I212" s="95"/>
      <c r="J212" s="95"/>
    </row>
    <row r="213" spans="5:10" s="4" customFormat="1" ht="9">
      <c r="E213" s="26"/>
      <c r="F213" s="26"/>
      <c r="G213" s="26"/>
      <c r="H213" s="26"/>
      <c r="I213" s="95"/>
      <c r="J213" s="95"/>
    </row>
    <row r="214" spans="5:10" s="4" customFormat="1" ht="9">
      <c r="E214" s="26"/>
      <c r="F214" s="26"/>
      <c r="G214" s="26"/>
      <c r="H214" s="26"/>
      <c r="I214" s="95"/>
      <c r="J214" s="95"/>
    </row>
    <row r="215" spans="5:10" s="4" customFormat="1" ht="9">
      <c r="E215" s="26"/>
      <c r="F215" s="26"/>
      <c r="G215" s="26"/>
      <c r="H215" s="26"/>
      <c r="I215" s="95"/>
      <c r="J215" s="95"/>
    </row>
    <row r="216" spans="5:10" s="4" customFormat="1" ht="9">
      <c r="E216" s="26"/>
      <c r="F216" s="26"/>
      <c r="G216" s="26"/>
      <c r="H216" s="26"/>
      <c r="I216" s="95"/>
      <c r="J216" s="95"/>
    </row>
    <row r="217" spans="5:10" s="4" customFormat="1" ht="9">
      <c r="E217" s="26"/>
      <c r="F217" s="26"/>
      <c r="G217" s="26"/>
      <c r="H217" s="26"/>
      <c r="I217" s="95"/>
      <c r="J217" s="95"/>
    </row>
    <row r="218" spans="5:10" s="4" customFormat="1" ht="9">
      <c r="E218" s="26"/>
      <c r="F218" s="26"/>
      <c r="G218" s="26"/>
      <c r="H218" s="26"/>
      <c r="I218" s="95"/>
      <c r="J218" s="95"/>
    </row>
    <row r="219" spans="5:10" s="4" customFormat="1" ht="9">
      <c r="E219" s="26"/>
      <c r="F219" s="26"/>
      <c r="G219" s="26"/>
      <c r="H219" s="26"/>
      <c r="I219" s="95"/>
      <c r="J219" s="95"/>
    </row>
    <row r="220" spans="5:10" s="4" customFormat="1" ht="9">
      <c r="E220" s="26"/>
      <c r="F220" s="26"/>
      <c r="G220" s="26"/>
      <c r="H220" s="26"/>
      <c r="I220" s="95"/>
      <c r="J220" s="95"/>
    </row>
    <row r="221" spans="5:10" s="4" customFormat="1" ht="9">
      <c r="E221" s="26"/>
      <c r="F221" s="26"/>
      <c r="G221" s="26"/>
      <c r="H221" s="26"/>
      <c r="I221" s="95"/>
      <c r="J221" s="95"/>
    </row>
    <row r="222" spans="5:10" s="4" customFormat="1" ht="9">
      <c r="E222" s="26"/>
      <c r="F222" s="26"/>
      <c r="G222" s="26"/>
      <c r="H222" s="26"/>
      <c r="I222" s="95"/>
      <c r="J222" s="95"/>
    </row>
    <row r="223" spans="5:10" s="4" customFormat="1" ht="9">
      <c r="E223" s="26"/>
      <c r="F223" s="26"/>
      <c r="G223" s="26"/>
      <c r="H223" s="26"/>
      <c r="I223" s="95"/>
      <c r="J223" s="95"/>
    </row>
    <row r="224" spans="5:10" s="4" customFormat="1" ht="9">
      <c r="E224" s="26"/>
      <c r="F224" s="26"/>
      <c r="G224" s="26"/>
      <c r="H224" s="26"/>
      <c r="I224" s="95"/>
      <c r="J224" s="95"/>
    </row>
    <row r="225" spans="5:10" s="4" customFormat="1" ht="9">
      <c r="E225" s="26"/>
      <c r="F225" s="26"/>
      <c r="G225" s="26"/>
      <c r="H225" s="26"/>
      <c r="I225" s="95"/>
      <c r="J225" s="95"/>
    </row>
    <row r="226" spans="5:10" s="4" customFormat="1" ht="9">
      <c r="E226" s="26"/>
      <c r="F226" s="26"/>
      <c r="G226" s="26"/>
      <c r="H226" s="26"/>
      <c r="I226" s="95"/>
      <c r="J226" s="95"/>
    </row>
    <row r="227" spans="5:10" s="4" customFormat="1" ht="9">
      <c r="E227" s="26"/>
      <c r="F227" s="26"/>
      <c r="G227" s="26"/>
      <c r="H227" s="26"/>
      <c r="I227" s="95"/>
      <c r="J227" s="95"/>
    </row>
    <row r="228" spans="5:10" s="4" customFormat="1" ht="9">
      <c r="E228" s="26"/>
      <c r="F228" s="26"/>
      <c r="G228" s="26"/>
      <c r="H228" s="26"/>
      <c r="I228" s="95"/>
      <c r="J228" s="95"/>
    </row>
    <row r="229" spans="5:10" s="4" customFormat="1" ht="9">
      <c r="E229" s="26"/>
      <c r="F229" s="26"/>
      <c r="G229" s="26"/>
      <c r="H229" s="26"/>
      <c r="I229" s="95"/>
      <c r="J229" s="95"/>
    </row>
    <row r="230" spans="5:10" s="4" customFormat="1" ht="9">
      <c r="E230" s="26"/>
      <c r="F230" s="26"/>
      <c r="G230" s="26"/>
      <c r="H230" s="26"/>
      <c r="I230" s="95"/>
      <c r="J230" s="95"/>
    </row>
    <row r="231" spans="5:10" s="4" customFormat="1" ht="9">
      <c r="E231" s="26"/>
      <c r="F231" s="26"/>
      <c r="G231" s="26"/>
      <c r="H231" s="26"/>
      <c r="I231" s="95"/>
      <c r="J231" s="95"/>
    </row>
    <row r="232" spans="5:10" s="4" customFormat="1" ht="9">
      <c r="E232" s="26"/>
      <c r="F232" s="26"/>
      <c r="G232" s="26"/>
      <c r="H232" s="26"/>
      <c r="I232" s="95"/>
      <c r="J232" s="95"/>
    </row>
    <row r="233" spans="5:10" s="4" customFormat="1" ht="9">
      <c r="E233" s="26"/>
      <c r="F233" s="26"/>
      <c r="G233" s="26"/>
      <c r="H233" s="26"/>
      <c r="I233" s="95"/>
      <c r="J233" s="95"/>
    </row>
    <row r="234" spans="5:10" s="4" customFormat="1" ht="9">
      <c r="E234" s="26"/>
      <c r="F234" s="26"/>
      <c r="G234" s="26"/>
      <c r="H234" s="26"/>
      <c r="I234" s="95"/>
      <c r="J234" s="95"/>
    </row>
    <row r="235" spans="5:10" s="4" customFormat="1" ht="9">
      <c r="E235" s="26"/>
      <c r="F235" s="26"/>
      <c r="G235" s="26"/>
      <c r="H235" s="26"/>
      <c r="I235" s="95"/>
      <c r="J235" s="95"/>
    </row>
    <row r="236" spans="5:10" s="4" customFormat="1" ht="9">
      <c r="E236" s="26"/>
      <c r="F236" s="26"/>
      <c r="G236" s="26"/>
      <c r="H236" s="26"/>
      <c r="I236" s="95"/>
      <c r="J236" s="95"/>
    </row>
    <row r="237" spans="5:10" s="4" customFormat="1" ht="9">
      <c r="E237" s="26"/>
      <c r="F237" s="26"/>
      <c r="G237" s="26"/>
      <c r="H237" s="26"/>
      <c r="I237" s="95"/>
      <c r="J237" s="95"/>
    </row>
    <row r="238" spans="5:10" s="4" customFormat="1" ht="9">
      <c r="E238" s="26"/>
      <c r="F238" s="26"/>
      <c r="G238" s="26"/>
      <c r="H238" s="26"/>
      <c r="I238" s="95"/>
      <c r="J238" s="95"/>
    </row>
    <row r="239" spans="5:10" s="4" customFormat="1" ht="9">
      <c r="E239" s="26"/>
      <c r="F239" s="26"/>
      <c r="G239" s="26"/>
      <c r="H239" s="26"/>
      <c r="I239" s="95"/>
      <c r="J239" s="95"/>
    </row>
    <row r="240" spans="5:10" s="4" customFormat="1" ht="9">
      <c r="E240" s="26"/>
      <c r="F240" s="26"/>
      <c r="G240" s="26"/>
      <c r="H240" s="26"/>
      <c r="I240" s="95"/>
      <c r="J240" s="95"/>
    </row>
    <row r="241" spans="5:10" s="4" customFormat="1" ht="9">
      <c r="E241" s="26"/>
      <c r="F241" s="26"/>
      <c r="G241" s="26"/>
      <c r="H241" s="26"/>
      <c r="I241" s="95"/>
      <c r="J241" s="95"/>
    </row>
    <row r="242" spans="5:10" s="4" customFormat="1" ht="9">
      <c r="E242" s="26"/>
      <c r="F242" s="26"/>
      <c r="G242" s="26"/>
      <c r="H242" s="26"/>
      <c r="I242" s="95"/>
      <c r="J242" s="95"/>
    </row>
    <row r="243" spans="5:10" s="4" customFormat="1" ht="9">
      <c r="E243" s="26"/>
      <c r="F243" s="26"/>
      <c r="G243" s="26"/>
      <c r="H243" s="26"/>
      <c r="I243" s="95"/>
      <c r="J243" s="95"/>
    </row>
    <row r="244" spans="5:10" s="4" customFormat="1" ht="9">
      <c r="E244" s="26"/>
      <c r="F244" s="26"/>
      <c r="G244" s="26"/>
      <c r="H244" s="26"/>
      <c r="I244" s="95"/>
      <c r="J244" s="95"/>
    </row>
    <row r="245" spans="5:10" s="4" customFormat="1" ht="9">
      <c r="E245" s="26"/>
      <c r="F245" s="26"/>
      <c r="G245" s="26"/>
      <c r="H245" s="26"/>
      <c r="I245" s="95"/>
      <c r="J245" s="95"/>
    </row>
    <row r="246" spans="5:10" s="4" customFormat="1" ht="9">
      <c r="E246" s="26"/>
      <c r="F246" s="26"/>
      <c r="G246" s="26"/>
      <c r="H246" s="26"/>
      <c r="I246" s="95"/>
      <c r="J246" s="95"/>
    </row>
    <row r="247" spans="5:10" s="4" customFormat="1" ht="9">
      <c r="E247" s="26"/>
      <c r="F247" s="26"/>
      <c r="G247" s="26"/>
      <c r="H247" s="26"/>
      <c r="I247" s="95"/>
      <c r="J247" s="95"/>
    </row>
    <row r="248" spans="5:10" s="4" customFormat="1" ht="9">
      <c r="E248" s="26"/>
      <c r="F248" s="26"/>
      <c r="G248" s="26"/>
      <c r="H248" s="26"/>
      <c r="I248" s="95"/>
      <c r="J248" s="95"/>
    </row>
    <row r="249" spans="5:10" s="4" customFormat="1" ht="9">
      <c r="E249" s="26"/>
      <c r="F249" s="26"/>
      <c r="G249" s="26"/>
      <c r="H249" s="26"/>
      <c r="I249" s="95"/>
      <c r="J249" s="95"/>
    </row>
    <row r="250" spans="5:10" s="4" customFormat="1" ht="9">
      <c r="E250" s="26"/>
      <c r="F250" s="26"/>
      <c r="G250" s="26"/>
      <c r="H250" s="26"/>
      <c r="I250" s="95"/>
      <c r="J250" s="95"/>
    </row>
    <row r="251" spans="5:10" s="4" customFormat="1" ht="9">
      <c r="E251" s="26"/>
      <c r="F251" s="26"/>
      <c r="G251" s="26"/>
      <c r="H251" s="26"/>
      <c r="I251" s="95"/>
      <c r="J251" s="95"/>
    </row>
    <row r="252" spans="5:10" s="4" customFormat="1" ht="9">
      <c r="E252" s="26"/>
      <c r="F252" s="26"/>
      <c r="G252" s="26"/>
      <c r="H252" s="26"/>
      <c r="I252" s="95"/>
      <c r="J252" s="95"/>
    </row>
    <row r="253" spans="5:10" s="4" customFormat="1" ht="9">
      <c r="E253" s="26"/>
      <c r="F253" s="26"/>
      <c r="G253" s="26"/>
      <c r="H253" s="26"/>
      <c r="I253" s="95"/>
      <c r="J253" s="95"/>
    </row>
    <row r="254" spans="5:10" s="4" customFormat="1" ht="9">
      <c r="E254" s="26"/>
      <c r="F254" s="26"/>
      <c r="G254" s="26"/>
      <c r="H254" s="26"/>
      <c r="I254" s="95"/>
      <c r="J254" s="95"/>
    </row>
    <row r="255" spans="5:10" s="4" customFormat="1" ht="9">
      <c r="E255" s="26"/>
      <c r="F255" s="26"/>
      <c r="G255" s="26"/>
      <c r="H255" s="26"/>
      <c r="I255" s="95"/>
      <c r="J255" s="95"/>
    </row>
    <row r="256" spans="5:10" s="4" customFormat="1" ht="9">
      <c r="E256" s="26"/>
      <c r="F256" s="26"/>
      <c r="G256" s="26"/>
      <c r="H256" s="26"/>
      <c r="I256" s="95"/>
      <c r="J256" s="95"/>
    </row>
    <row r="257" spans="5:10" s="4" customFormat="1" ht="9">
      <c r="E257" s="26"/>
      <c r="F257" s="26"/>
      <c r="G257" s="26"/>
      <c r="H257" s="26"/>
      <c r="I257" s="95"/>
      <c r="J257" s="95"/>
    </row>
    <row r="258" spans="5:10" s="4" customFormat="1" ht="9">
      <c r="E258" s="26"/>
      <c r="F258" s="26"/>
      <c r="G258" s="26"/>
      <c r="H258" s="26"/>
      <c r="I258" s="95"/>
      <c r="J258" s="95"/>
    </row>
    <row r="259" spans="5:10" s="4" customFormat="1" ht="9">
      <c r="E259" s="26"/>
      <c r="F259" s="26"/>
      <c r="G259" s="26"/>
      <c r="H259" s="26"/>
      <c r="I259" s="95"/>
      <c r="J259" s="95"/>
    </row>
    <row r="260" spans="5:10" s="4" customFormat="1" ht="9">
      <c r="E260" s="26"/>
      <c r="F260" s="26"/>
      <c r="G260" s="26"/>
      <c r="H260" s="26"/>
      <c r="I260" s="95"/>
      <c r="J260" s="95"/>
    </row>
    <row r="261" spans="5:10" s="4" customFormat="1" ht="9">
      <c r="E261" s="26"/>
      <c r="F261" s="26"/>
      <c r="G261" s="26"/>
      <c r="H261" s="26"/>
      <c r="I261" s="95"/>
      <c r="J261" s="95"/>
    </row>
    <row r="262" spans="5:10" s="4" customFormat="1" ht="9">
      <c r="E262" s="26"/>
      <c r="F262" s="26"/>
      <c r="G262" s="26"/>
      <c r="H262" s="26"/>
      <c r="I262" s="95"/>
      <c r="J262" s="95"/>
    </row>
    <row r="263" spans="5:10" s="4" customFormat="1" ht="9">
      <c r="E263" s="26"/>
      <c r="F263" s="26"/>
      <c r="G263" s="26"/>
      <c r="H263" s="26"/>
      <c r="I263" s="95"/>
      <c r="J263" s="95"/>
    </row>
    <row r="264" spans="5:10" s="4" customFormat="1" ht="9">
      <c r="E264" s="26"/>
      <c r="F264" s="26"/>
      <c r="G264" s="26"/>
      <c r="H264" s="26"/>
      <c r="I264" s="95"/>
      <c r="J264" s="95"/>
    </row>
    <row r="265" spans="5:10" s="4" customFormat="1" ht="9">
      <c r="E265" s="26"/>
      <c r="F265" s="26"/>
      <c r="G265" s="26"/>
      <c r="H265" s="26"/>
      <c r="I265" s="95"/>
      <c r="J265" s="95"/>
    </row>
    <row r="266" spans="5:10" s="4" customFormat="1" ht="9">
      <c r="E266" s="26"/>
      <c r="F266" s="26"/>
      <c r="G266" s="26"/>
      <c r="H266" s="26"/>
      <c r="I266" s="95"/>
      <c r="J266" s="95"/>
    </row>
    <row r="267" spans="5:10" s="4" customFormat="1" ht="9">
      <c r="E267" s="26"/>
      <c r="F267" s="26"/>
      <c r="G267" s="26"/>
      <c r="H267" s="26"/>
      <c r="I267" s="95"/>
      <c r="J267" s="95"/>
    </row>
    <row r="268" spans="5:10" s="4" customFormat="1" ht="9">
      <c r="E268" s="26"/>
      <c r="F268" s="26"/>
      <c r="G268" s="26"/>
      <c r="H268" s="26"/>
      <c r="I268" s="95"/>
      <c r="J268" s="95"/>
    </row>
    <row r="269" spans="5:10" s="4" customFormat="1" ht="9">
      <c r="E269" s="26"/>
      <c r="F269" s="26"/>
      <c r="G269" s="26"/>
      <c r="H269" s="26"/>
      <c r="I269" s="95"/>
      <c r="J269" s="95"/>
    </row>
    <row r="270" spans="5:10" s="4" customFormat="1" ht="9">
      <c r="E270" s="26"/>
      <c r="F270" s="26"/>
      <c r="G270" s="26"/>
      <c r="H270" s="26"/>
      <c r="I270" s="95"/>
      <c r="J270" s="95"/>
    </row>
    <row r="271" spans="5:10" s="4" customFormat="1" ht="9">
      <c r="E271" s="26"/>
      <c r="F271" s="26"/>
      <c r="G271" s="26"/>
      <c r="H271" s="26"/>
      <c r="I271" s="95"/>
      <c r="J271" s="95"/>
    </row>
    <row r="272" spans="5:10" s="4" customFormat="1" ht="9">
      <c r="E272" s="26"/>
      <c r="F272" s="26"/>
      <c r="G272" s="26"/>
      <c r="H272" s="26"/>
      <c r="I272" s="95"/>
      <c r="J272" s="95"/>
    </row>
    <row r="273" spans="5:10" s="4" customFormat="1" ht="9">
      <c r="E273" s="26"/>
      <c r="F273" s="26"/>
      <c r="G273" s="26"/>
      <c r="H273" s="26"/>
      <c r="I273" s="95"/>
      <c r="J273" s="95"/>
    </row>
    <row r="274" spans="5:10" s="4" customFormat="1" ht="9">
      <c r="E274" s="26"/>
      <c r="F274" s="26"/>
      <c r="G274" s="26"/>
      <c r="H274" s="26"/>
      <c r="I274" s="95"/>
      <c r="J274" s="95"/>
    </row>
    <row r="275" spans="5:10" s="4" customFormat="1" ht="9">
      <c r="E275" s="26"/>
      <c r="F275" s="26"/>
      <c r="G275" s="26"/>
      <c r="H275" s="26"/>
      <c r="I275" s="95"/>
      <c r="J275" s="95"/>
    </row>
    <row r="276" spans="5:10" s="4" customFormat="1" ht="9">
      <c r="E276" s="26"/>
      <c r="F276" s="26"/>
      <c r="G276" s="26"/>
      <c r="H276" s="26"/>
      <c r="I276" s="95"/>
      <c r="J276" s="95"/>
    </row>
    <row r="277" spans="5:10" s="4" customFormat="1" ht="9">
      <c r="E277" s="26"/>
      <c r="F277" s="26"/>
      <c r="G277" s="26"/>
      <c r="H277" s="26"/>
      <c r="I277" s="95"/>
      <c r="J277" s="95"/>
    </row>
    <row r="278" spans="5:10" s="4" customFormat="1" ht="9">
      <c r="E278" s="26"/>
      <c r="F278" s="26"/>
      <c r="G278" s="26"/>
      <c r="H278" s="26"/>
      <c r="I278" s="95"/>
      <c r="J278" s="95"/>
    </row>
    <row r="279" spans="5:10" s="4" customFormat="1" ht="9">
      <c r="E279" s="26"/>
      <c r="F279" s="26"/>
      <c r="G279" s="26"/>
      <c r="H279" s="26"/>
      <c r="I279" s="95"/>
      <c r="J279" s="95"/>
    </row>
    <row r="280" spans="5:10" s="4" customFormat="1" ht="9">
      <c r="E280" s="26"/>
      <c r="F280" s="26"/>
      <c r="G280" s="26"/>
      <c r="H280" s="26"/>
      <c r="I280" s="95"/>
      <c r="J280" s="95"/>
    </row>
    <row r="281" spans="5:10" s="4" customFormat="1" ht="9">
      <c r="E281" s="26"/>
      <c r="F281" s="26"/>
      <c r="G281" s="26"/>
      <c r="H281" s="26"/>
      <c r="I281" s="95"/>
      <c r="J281" s="95"/>
    </row>
    <row r="282" spans="5:10" s="4" customFormat="1" ht="9">
      <c r="E282" s="26"/>
      <c r="F282" s="26"/>
      <c r="G282" s="26"/>
      <c r="H282" s="26"/>
      <c r="I282" s="95"/>
      <c r="J282" s="95"/>
    </row>
    <row r="283" spans="5:10" s="4" customFormat="1" ht="9">
      <c r="E283" s="26"/>
      <c r="F283" s="26"/>
      <c r="G283" s="26"/>
      <c r="H283" s="26"/>
      <c r="I283" s="95"/>
      <c r="J283" s="95"/>
    </row>
    <row r="284" spans="5:10" s="4" customFormat="1" ht="9">
      <c r="E284" s="26"/>
      <c r="F284" s="26"/>
      <c r="G284" s="26"/>
      <c r="H284" s="26"/>
      <c r="I284" s="95"/>
      <c r="J284" s="95"/>
    </row>
    <row r="285" spans="5:10" s="4" customFormat="1" ht="9">
      <c r="E285" s="26"/>
      <c r="F285" s="26"/>
      <c r="G285" s="26"/>
      <c r="H285" s="26"/>
      <c r="I285" s="95"/>
      <c r="J285" s="95"/>
    </row>
    <row r="286" spans="5:10" s="4" customFormat="1" ht="9">
      <c r="E286" s="26"/>
      <c r="F286" s="26"/>
      <c r="G286" s="26"/>
      <c r="H286" s="26"/>
      <c r="I286" s="95"/>
      <c r="J286" s="95"/>
    </row>
    <row r="287" spans="5:10" s="4" customFormat="1" ht="9">
      <c r="E287" s="26"/>
      <c r="F287" s="26"/>
      <c r="G287" s="26"/>
      <c r="H287" s="26"/>
      <c r="I287" s="95"/>
      <c r="J287" s="95"/>
    </row>
    <row r="288" spans="5:10" s="4" customFormat="1" ht="9">
      <c r="E288" s="26"/>
      <c r="F288" s="26"/>
      <c r="G288" s="26"/>
      <c r="H288" s="26"/>
      <c r="I288" s="95"/>
      <c r="J288" s="95"/>
    </row>
    <row r="289" spans="5:10" s="4" customFormat="1" ht="9">
      <c r="E289" s="26"/>
      <c r="F289" s="26"/>
      <c r="G289" s="26"/>
      <c r="H289" s="26"/>
      <c r="I289" s="95"/>
      <c r="J289" s="95"/>
    </row>
    <row r="290" spans="5:10" s="4" customFormat="1" ht="9">
      <c r="E290" s="26"/>
      <c r="F290" s="26"/>
      <c r="G290" s="26"/>
      <c r="H290" s="26"/>
      <c r="I290" s="95"/>
      <c r="J290" s="95"/>
    </row>
    <row r="291" spans="5:10" s="4" customFormat="1" ht="9">
      <c r="E291" s="26"/>
      <c r="F291" s="26"/>
      <c r="G291" s="26"/>
      <c r="H291" s="26"/>
      <c r="I291" s="95"/>
      <c r="J291" s="95"/>
    </row>
    <row r="292" spans="5:10" s="4" customFormat="1" ht="9">
      <c r="E292" s="26"/>
      <c r="F292" s="26"/>
      <c r="G292" s="26"/>
      <c r="H292" s="26"/>
      <c r="I292" s="95"/>
      <c r="J292" s="95"/>
    </row>
    <row r="293" spans="5:10" s="4" customFormat="1" ht="9">
      <c r="E293" s="26"/>
      <c r="F293" s="26"/>
      <c r="G293" s="26"/>
      <c r="H293" s="26"/>
      <c r="I293" s="95"/>
      <c r="J293" s="95"/>
    </row>
    <row r="294" spans="5:10" s="4" customFormat="1" ht="9">
      <c r="E294" s="26"/>
      <c r="F294" s="26"/>
      <c r="G294" s="26"/>
      <c r="H294" s="26"/>
      <c r="I294" s="95"/>
      <c r="J294" s="95"/>
    </row>
    <row r="295" spans="5:10" s="4" customFormat="1" ht="9">
      <c r="E295" s="26"/>
      <c r="F295" s="26"/>
      <c r="G295" s="26"/>
      <c r="H295" s="26"/>
      <c r="I295" s="95"/>
      <c r="J295" s="95"/>
    </row>
    <row r="296" spans="5:10" s="4" customFormat="1" ht="9">
      <c r="E296" s="26"/>
      <c r="F296" s="26"/>
      <c r="G296" s="26"/>
      <c r="H296" s="26"/>
      <c r="I296" s="95"/>
      <c r="J296" s="95"/>
    </row>
    <row r="297" spans="5:10" s="4" customFormat="1" ht="9">
      <c r="E297" s="26"/>
      <c r="F297" s="26"/>
      <c r="G297" s="26"/>
      <c r="H297" s="26"/>
      <c r="I297" s="95"/>
      <c r="J297" s="95"/>
    </row>
    <row r="298" spans="5:10" s="4" customFormat="1" ht="9">
      <c r="E298" s="26"/>
      <c r="F298" s="26"/>
      <c r="G298" s="26"/>
      <c r="H298" s="26"/>
      <c r="I298" s="95"/>
      <c r="J298" s="95"/>
    </row>
    <row r="299" spans="5:10" s="4" customFormat="1" ht="9">
      <c r="E299" s="26"/>
      <c r="F299" s="26"/>
      <c r="G299" s="26"/>
      <c r="H299" s="26"/>
      <c r="I299" s="95"/>
      <c r="J299" s="95"/>
    </row>
    <row r="300" spans="5:10" s="4" customFormat="1" ht="9">
      <c r="E300" s="26"/>
      <c r="F300" s="26"/>
      <c r="G300" s="26"/>
      <c r="H300" s="26"/>
      <c r="I300" s="95"/>
      <c r="J300" s="95"/>
    </row>
    <row r="301" spans="5:10" s="4" customFormat="1" ht="9">
      <c r="E301" s="26"/>
      <c r="F301" s="26"/>
      <c r="G301" s="26"/>
      <c r="H301" s="26"/>
      <c r="I301" s="95"/>
      <c r="J301" s="95"/>
    </row>
    <row r="302" spans="5:10" s="4" customFormat="1" ht="9">
      <c r="E302" s="26"/>
      <c r="F302" s="26"/>
      <c r="G302" s="26"/>
      <c r="H302" s="26"/>
      <c r="I302" s="95"/>
      <c r="J302" s="95"/>
    </row>
    <row r="303" spans="5:10" s="4" customFormat="1" ht="9">
      <c r="E303" s="26"/>
      <c r="F303" s="26"/>
      <c r="G303" s="26"/>
      <c r="H303" s="26"/>
      <c r="I303" s="95"/>
      <c r="J303" s="95"/>
    </row>
    <row r="304" spans="5:10" s="4" customFormat="1" ht="9">
      <c r="E304" s="26"/>
      <c r="F304" s="26"/>
      <c r="G304" s="26"/>
      <c r="H304" s="26"/>
      <c r="I304" s="95"/>
      <c r="J304" s="95"/>
    </row>
    <row r="305" spans="5:10" s="4" customFormat="1" ht="9">
      <c r="E305" s="26"/>
      <c r="F305" s="26"/>
      <c r="G305" s="26"/>
      <c r="H305" s="26"/>
      <c r="I305" s="95"/>
      <c r="J305" s="95"/>
    </row>
    <row r="306" spans="5:10" s="4" customFormat="1" ht="9">
      <c r="E306" s="26"/>
      <c r="F306" s="26"/>
      <c r="G306" s="26"/>
      <c r="H306" s="26"/>
      <c r="I306" s="95"/>
      <c r="J306" s="95"/>
    </row>
    <row r="307" spans="5:10" s="4" customFormat="1" ht="9">
      <c r="E307" s="26"/>
      <c r="F307" s="26"/>
      <c r="G307" s="26"/>
      <c r="H307" s="26"/>
      <c r="I307" s="95"/>
      <c r="J307" s="95"/>
    </row>
    <row r="308" spans="5:10" s="4" customFormat="1" ht="9">
      <c r="E308" s="26"/>
      <c r="F308" s="26"/>
      <c r="G308" s="26"/>
      <c r="H308" s="26"/>
      <c r="I308" s="95"/>
      <c r="J308" s="95"/>
    </row>
    <row r="309" spans="5:10" s="4" customFormat="1" ht="9">
      <c r="E309" s="26"/>
      <c r="F309" s="26"/>
      <c r="G309" s="26"/>
      <c r="H309" s="26"/>
      <c r="I309" s="95"/>
      <c r="J309" s="95"/>
    </row>
    <row r="310" spans="5:10" s="4" customFormat="1" ht="9">
      <c r="E310" s="26"/>
      <c r="F310" s="26"/>
      <c r="G310" s="26"/>
      <c r="H310" s="26"/>
      <c r="I310" s="95"/>
      <c r="J310" s="95"/>
    </row>
    <row r="311" spans="5:10" s="4" customFormat="1" ht="9">
      <c r="E311" s="26"/>
      <c r="F311" s="26"/>
      <c r="G311" s="26"/>
      <c r="H311" s="26"/>
      <c r="I311" s="95"/>
      <c r="J311" s="95"/>
    </row>
    <row r="312" spans="5:10" s="4" customFormat="1" ht="9">
      <c r="E312" s="26"/>
      <c r="F312" s="26"/>
      <c r="G312" s="26"/>
      <c r="H312" s="26"/>
      <c r="I312" s="95"/>
      <c r="J312" s="95"/>
    </row>
    <row r="313" spans="5:10" s="4" customFormat="1" ht="9">
      <c r="E313" s="26"/>
      <c r="F313" s="26"/>
      <c r="G313" s="26"/>
      <c r="H313" s="26"/>
      <c r="I313" s="95"/>
      <c r="J313" s="95"/>
    </row>
    <row r="314" spans="5:10" s="4" customFormat="1" ht="9">
      <c r="E314" s="26"/>
      <c r="F314" s="26"/>
      <c r="G314" s="26"/>
      <c r="H314" s="26"/>
      <c r="I314" s="95"/>
      <c r="J314" s="95"/>
    </row>
    <row r="315" spans="5:10" s="4" customFormat="1" ht="9">
      <c r="E315" s="26"/>
      <c r="F315" s="26"/>
      <c r="G315" s="26"/>
      <c r="H315" s="26"/>
      <c r="I315" s="95"/>
      <c r="J315" s="95"/>
    </row>
    <row r="316" spans="5:10" s="4" customFormat="1" ht="9">
      <c r="E316" s="26"/>
      <c r="F316" s="26"/>
      <c r="G316" s="26"/>
      <c r="H316" s="26"/>
      <c r="I316" s="95"/>
      <c r="J316" s="95"/>
    </row>
    <row r="317" spans="5:10" s="4" customFormat="1" ht="9">
      <c r="E317" s="26"/>
      <c r="F317" s="26"/>
      <c r="G317" s="26"/>
      <c r="H317" s="26"/>
      <c r="I317" s="95"/>
      <c r="J317" s="95"/>
    </row>
    <row r="318" spans="5:10" s="4" customFormat="1" ht="9">
      <c r="E318" s="26"/>
      <c r="F318" s="26"/>
      <c r="G318" s="26"/>
      <c r="H318" s="26"/>
      <c r="I318" s="95"/>
      <c r="J318" s="95"/>
    </row>
    <row r="319" spans="5:10" s="4" customFormat="1" ht="9">
      <c r="E319" s="26"/>
      <c r="F319" s="26"/>
      <c r="G319" s="26"/>
      <c r="H319" s="26"/>
      <c r="I319" s="95"/>
      <c r="J319" s="95"/>
    </row>
    <row r="320" spans="5:10" s="4" customFormat="1" ht="9">
      <c r="E320" s="26"/>
      <c r="F320" s="26"/>
      <c r="G320" s="26"/>
      <c r="H320" s="26"/>
      <c r="I320" s="95"/>
      <c r="J320" s="95"/>
    </row>
    <row r="321" spans="5:10" s="4" customFormat="1" ht="9">
      <c r="E321" s="26"/>
      <c r="F321" s="26"/>
      <c r="G321" s="26"/>
      <c r="H321" s="26"/>
      <c r="I321" s="95"/>
      <c r="J321" s="95"/>
    </row>
    <row r="322" spans="5:10" s="4" customFormat="1" ht="9">
      <c r="E322" s="26"/>
      <c r="F322" s="26"/>
      <c r="G322" s="26"/>
      <c r="H322" s="26"/>
      <c r="I322" s="95"/>
      <c r="J322" s="95"/>
    </row>
    <row r="323" spans="5:10" s="4" customFormat="1" ht="9">
      <c r="E323" s="26"/>
      <c r="F323" s="26"/>
      <c r="G323" s="26"/>
      <c r="H323" s="26"/>
      <c r="I323" s="95"/>
      <c r="J323" s="95"/>
    </row>
    <row r="324" spans="5:10" s="4" customFormat="1" ht="9">
      <c r="E324" s="26"/>
      <c r="F324" s="26"/>
      <c r="G324" s="26"/>
      <c r="H324" s="26"/>
      <c r="I324" s="95"/>
      <c r="J324" s="95"/>
    </row>
    <row r="325" spans="5:10" s="4" customFormat="1" ht="9">
      <c r="E325" s="26"/>
      <c r="F325" s="26"/>
      <c r="G325" s="26"/>
      <c r="H325" s="26"/>
      <c r="I325" s="95"/>
      <c r="J325" s="95"/>
    </row>
    <row r="326" spans="5:10" s="4" customFormat="1" ht="9">
      <c r="E326" s="26"/>
      <c r="F326" s="26"/>
      <c r="G326" s="26"/>
      <c r="H326" s="26"/>
      <c r="I326" s="95"/>
      <c r="J326" s="95"/>
    </row>
    <row r="327" spans="5:10" s="4" customFormat="1" ht="9">
      <c r="E327" s="26"/>
      <c r="F327" s="26"/>
      <c r="G327" s="26"/>
      <c r="H327" s="26"/>
      <c r="I327" s="95"/>
      <c r="J327" s="95"/>
    </row>
    <row r="328" spans="5:10" s="4" customFormat="1" ht="9">
      <c r="E328" s="26"/>
      <c r="F328" s="26"/>
      <c r="G328" s="26"/>
      <c r="H328" s="26"/>
      <c r="I328" s="95"/>
      <c r="J328" s="95"/>
    </row>
    <row r="329" spans="5:10" s="4" customFormat="1" ht="9">
      <c r="E329" s="26"/>
      <c r="F329" s="26"/>
      <c r="G329" s="26"/>
      <c r="H329" s="26"/>
      <c r="I329" s="95"/>
      <c r="J329" s="95"/>
    </row>
    <row r="330" spans="5:10" s="4" customFormat="1" ht="9">
      <c r="E330" s="26"/>
      <c r="F330" s="26"/>
      <c r="G330" s="26"/>
      <c r="H330" s="26"/>
      <c r="I330" s="95"/>
      <c r="J330" s="95"/>
    </row>
    <row r="331" spans="5:10" s="4" customFormat="1" ht="9">
      <c r="E331" s="26"/>
      <c r="F331" s="26"/>
      <c r="G331" s="26"/>
      <c r="H331" s="26"/>
      <c r="I331" s="95"/>
      <c r="J331" s="95"/>
    </row>
    <row r="332" spans="5:10" s="4" customFormat="1" ht="9">
      <c r="E332" s="26"/>
      <c r="F332" s="26"/>
      <c r="G332" s="26"/>
      <c r="H332" s="26"/>
      <c r="I332" s="95"/>
      <c r="J332" s="95"/>
    </row>
    <row r="333" spans="5:10" s="4" customFormat="1" ht="9">
      <c r="E333" s="26"/>
      <c r="F333" s="26"/>
      <c r="G333" s="26"/>
      <c r="H333" s="26"/>
      <c r="I333" s="95"/>
      <c r="J333" s="95"/>
    </row>
    <row r="334" spans="5:10" s="4" customFormat="1" ht="9">
      <c r="E334" s="26"/>
      <c r="F334" s="26"/>
      <c r="G334" s="26"/>
      <c r="H334" s="26"/>
      <c r="I334" s="95"/>
      <c r="J334" s="95"/>
    </row>
    <row r="335" spans="5:10" s="4" customFormat="1" ht="9">
      <c r="E335" s="26"/>
      <c r="F335" s="26"/>
      <c r="G335" s="26"/>
      <c r="H335" s="26"/>
      <c r="I335" s="95"/>
      <c r="J335" s="95"/>
    </row>
    <row r="336" spans="5:10" s="4" customFormat="1" ht="9">
      <c r="E336" s="26"/>
      <c r="F336" s="26"/>
      <c r="G336" s="26"/>
      <c r="H336" s="26"/>
      <c r="I336" s="95"/>
      <c r="J336" s="95"/>
    </row>
    <row r="337" spans="5:10" s="4" customFormat="1" ht="9">
      <c r="E337" s="26"/>
      <c r="F337" s="26"/>
      <c r="G337" s="26"/>
      <c r="H337" s="26"/>
      <c r="I337" s="95"/>
      <c r="J337" s="95"/>
    </row>
    <row r="338" spans="5:10" s="4" customFormat="1" ht="9">
      <c r="E338" s="26"/>
      <c r="F338" s="26"/>
      <c r="G338" s="26"/>
      <c r="H338" s="26"/>
      <c r="I338" s="95"/>
      <c r="J338" s="95"/>
    </row>
    <row r="339" spans="5:10" s="4" customFormat="1" ht="9">
      <c r="E339" s="26"/>
      <c r="F339" s="26"/>
      <c r="G339" s="26"/>
      <c r="H339" s="26"/>
      <c r="I339" s="95"/>
      <c r="J339" s="95"/>
    </row>
    <row r="340" spans="5:10" s="4" customFormat="1" ht="9">
      <c r="E340" s="26"/>
      <c r="F340" s="26"/>
      <c r="G340" s="26"/>
      <c r="H340" s="26"/>
      <c r="I340" s="95"/>
      <c r="J340" s="95"/>
    </row>
    <row r="341" spans="5:10" s="4" customFormat="1" ht="9">
      <c r="E341" s="26"/>
      <c r="F341" s="26"/>
      <c r="G341" s="26"/>
      <c r="H341" s="26"/>
      <c r="I341" s="95"/>
      <c r="J341" s="95"/>
    </row>
    <row r="342" spans="5:10" s="4" customFormat="1" ht="9">
      <c r="E342" s="26"/>
      <c r="F342" s="26"/>
      <c r="G342" s="26"/>
      <c r="H342" s="26"/>
      <c r="I342" s="95"/>
      <c r="J342" s="95"/>
    </row>
    <row r="343" spans="5:10" s="4" customFormat="1" ht="9">
      <c r="E343" s="26"/>
      <c r="F343" s="26"/>
      <c r="G343" s="26"/>
      <c r="H343" s="26"/>
      <c r="I343" s="95"/>
      <c r="J343" s="95"/>
    </row>
    <row r="344" spans="5:10" s="4" customFormat="1" ht="9">
      <c r="E344" s="26"/>
      <c r="F344" s="26"/>
      <c r="G344" s="26"/>
      <c r="H344" s="26"/>
      <c r="I344" s="95"/>
      <c r="J344" s="95"/>
    </row>
    <row r="345" spans="5:10" s="4" customFormat="1" ht="9">
      <c r="E345" s="26"/>
      <c r="F345" s="26"/>
      <c r="G345" s="26"/>
      <c r="H345" s="26"/>
      <c r="I345" s="95"/>
      <c r="J345" s="95"/>
    </row>
    <row r="346" spans="5:10" s="4" customFormat="1" ht="9">
      <c r="E346" s="26"/>
      <c r="F346" s="26"/>
      <c r="G346" s="26"/>
      <c r="H346" s="26"/>
      <c r="I346" s="95"/>
      <c r="J346" s="95"/>
    </row>
    <row r="347" spans="5:10" s="4" customFormat="1" ht="9">
      <c r="E347" s="26"/>
      <c r="F347" s="26"/>
      <c r="G347" s="26"/>
      <c r="H347" s="26"/>
      <c r="I347" s="95"/>
      <c r="J347" s="95"/>
    </row>
    <row r="348" spans="5:10" s="4" customFormat="1" ht="9">
      <c r="E348" s="26"/>
      <c r="F348" s="26"/>
      <c r="G348" s="26"/>
      <c r="H348" s="26"/>
      <c r="I348" s="95"/>
      <c r="J348" s="95"/>
    </row>
    <row r="349" spans="5:10" s="4" customFormat="1" ht="9">
      <c r="E349" s="26"/>
      <c r="F349" s="26"/>
      <c r="G349" s="26"/>
      <c r="H349" s="26"/>
      <c r="I349" s="95"/>
      <c r="J349" s="95"/>
    </row>
    <row r="350" spans="5:10" s="4" customFormat="1" ht="9">
      <c r="E350" s="26"/>
      <c r="F350" s="26"/>
      <c r="G350" s="26"/>
      <c r="H350" s="26"/>
      <c r="I350" s="95"/>
      <c r="J350" s="95"/>
    </row>
    <row r="351" spans="5:10" s="4" customFormat="1" ht="9">
      <c r="E351" s="26"/>
      <c r="F351" s="26"/>
      <c r="G351" s="26"/>
      <c r="H351" s="26"/>
      <c r="I351" s="95"/>
      <c r="J351" s="95"/>
    </row>
    <row r="352" spans="5:10" s="4" customFormat="1" ht="9">
      <c r="E352" s="26"/>
      <c r="F352" s="26"/>
      <c r="G352" s="26"/>
      <c r="H352" s="26"/>
      <c r="I352" s="95"/>
      <c r="J352" s="95"/>
    </row>
    <row r="353" spans="5:10" s="4" customFormat="1" ht="9">
      <c r="E353" s="26"/>
      <c r="F353" s="26"/>
      <c r="G353" s="26"/>
      <c r="H353" s="26"/>
      <c r="I353" s="95"/>
      <c r="J353" s="95"/>
    </row>
    <row r="354" spans="5:10" s="4" customFormat="1" ht="9">
      <c r="E354" s="26"/>
      <c r="F354" s="26"/>
      <c r="G354" s="26"/>
      <c r="H354" s="26"/>
      <c r="I354" s="95"/>
      <c r="J354" s="95"/>
    </row>
    <row r="355" spans="5:10" s="4" customFormat="1" ht="9">
      <c r="E355" s="26"/>
      <c r="F355" s="26"/>
      <c r="G355" s="26"/>
      <c r="H355" s="26"/>
      <c r="I355" s="95"/>
      <c r="J355" s="95"/>
    </row>
    <row r="356" spans="5:10" s="4" customFormat="1" ht="9">
      <c r="E356" s="26"/>
      <c r="F356" s="26"/>
      <c r="G356" s="26"/>
      <c r="H356" s="26"/>
      <c r="I356" s="95"/>
      <c r="J356" s="95"/>
    </row>
    <row r="357" spans="5:10" s="4" customFormat="1" ht="9">
      <c r="E357" s="26"/>
      <c r="F357" s="26"/>
      <c r="G357" s="26"/>
      <c r="H357" s="26"/>
      <c r="I357" s="95"/>
      <c r="J357" s="95"/>
    </row>
    <row r="358" spans="5:10" s="4" customFormat="1" ht="9">
      <c r="E358" s="26"/>
      <c r="F358" s="26"/>
      <c r="G358" s="26"/>
      <c r="H358" s="26"/>
      <c r="I358" s="95"/>
      <c r="J358" s="95"/>
    </row>
    <row r="359" spans="5:10" s="4" customFormat="1" ht="9">
      <c r="E359" s="26"/>
      <c r="F359" s="26"/>
      <c r="G359" s="26"/>
      <c r="H359" s="26"/>
      <c r="I359" s="95"/>
      <c r="J359" s="95"/>
    </row>
    <row r="360" spans="5:10" s="4" customFormat="1" ht="9">
      <c r="E360" s="26"/>
      <c r="F360" s="26"/>
      <c r="G360" s="26"/>
      <c r="H360" s="26"/>
      <c r="I360" s="95"/>
      <c r="J360" s="95"/>
    </row>
    <row r="361" spans="5:10" s="4" customFormat="1" ht="9">
      <c r="E361" s="26"/>
      <c r="F361" s="26"/>
      <c r="G361" s="26"/>
      <c r="H361" s="26"/>
      <c r="I361" s="95"/>
      <c r="J361" s="95"/>
    </row>
    <row r="362" spans="5:10" s="4" customFormat="1" ht="9">
      <c r="E362" s="26"/>
      <c r="F362" s="26"/>
      <c r="G362" s="26"/>
      <c r="H362" s="26"/>
      <c r="I362" s="95"/>
      <c r="J362" s="95"/>
    </row>
    <row r="363" spans="5:10" s="4" customFormat="1" ht="9">
      <c r="E363" s="26"/>
      <c r="F363" s="26"/>
      <c r="G363" s="26"/>
      <c r="H363" s="26"/>
      <c r="I363" s="95"/>
      <c r="J363" s="95"/>
    </row>
    <row r="364" spans="5:10" s="4" customFormat="1" ht="9">
      <c r="E364" s="26"/>
      <c r="F364" s="26"/>
      <c r="G364" s="26"/>
      <c r="H364" s="26"/>
      <c r="I364" s="95"/>
      <c r="J364" s="95"/>
    </row>
    <row r="365" spans="5:10" s="4" customFormat="1" ht="9">
      <c r="E365" s="26"/>
      <c r="F365" s="26"/>
      <c r="G365" s="26"/>
      <c r="H365" s="26"/>
      <c r="I365" s="95"/>
      <c r="J365" s="95"/>
    </row>
    <row r="366" spans="5:10" s="4" customFormat="1" ht="9">
      <c r="E366" s="26"/>
      <c r="F366" s="26"/>
      <c r="G366" s="26"/>
      <c r="H366" s="26"/>
      <c r="I366" s="95"/>
      <c r="J366" s="95"/>
    </row>
    <row r="367" spans="5:10" s="4" customFormat="1" ht="9">
      <c r="E367" s="26"/>
      <c r="F367" s="26"/>
      <c r="G367" s="26"/>
      <c r="H367" s="26"/>
      <c r="I367" s="95"/>
      <c r="J367" s="95"/>
    </row>
    <row r="368" spans="5:10" s="4" customFormat="1" ht="9">
      <c r="E368" s="26"/>
      <c r="F368" s="26"/>
      <c r="G368" s="26"/>
      <c r="H368" s="26"/>
      <c r="I368" s="95"/>
      <c r="J368" s="95"/>
    </row>
    <row r="369" spans="5:10" s="4" customFormat="1" ht="9">
      <c r="E369" s="26"/>
      <c r="F369" s="26"/>
      <c r="G369" s="26"/>
      <c r="H369" s="26"/>
      <c r="I369" s="95"/>
      <c r="J369" s="95"/>
    </row>
    <row r="370" spans="5:10" s="4" customFormat="1" ht="9">
      <c r="E370" s="26"/>
      <c r="F370" s="26"/>
      <c r="G370" s="26"/>
      <c r="H370" s="26"/>
      <c r="I370" s="95"/>
      <c r="J370" s="95"/>
    </row>
    <row r="371" spans="5:10" s="4" customFormat="1" ht="9">
      <c r="E371" s="26"/>
      <c r="F371" s="26"/>
      <c r="G371" s="26"/>
      <c r="H371" s="26"/>
      <c r="I371" s="95"/>
      <c r="J371" s="95"/>
    </row>
    <row r="372" spans="5:10" s="4" customFormat="1" ht="9">
      <c r="E372" s="26"/>
      <c r="F372" s="26"/>
      <c r="G372" s="26"/>
      <c r="H372" s="26"/>
      <c r="I372" s="95"/>
      <c r="J372" s="95"/>
    </row>
    <row r="373" spans="5:10" s="4" customFormat="1" ht="9">
      <c r="E373" s="26"/>
      <c r="F373" s="26"/>
      <c r="G373" s="26"/>
      <c r="H373" s="26"/>
      <c r="I373" s="95"/>
      <c r="J373" s="95"/>
    </row>
    <row r="374" spans="5:10" s="4" customFormat="1" ht="9">
      <c r="E374" s="26"/>
      <c r="F374" s="26"/>
      <c r="G374" s="26"/>
      <c r="H374" s="26"/>
      <c r="I374" s="95"/>
      <c r="J374" s="95"/>
    </row>
    <row r="375" spans="5:10" s="4" customFormat="1" ht="9">
      <c r="E375" s="26"/>
      <c r="F375" s="26"/>
      <c r="G375" s="26"/>
      <c r="H375" s="26"/>
      <c r="I375" s="95"/>
      <c r="J375" s="95"/>
    </row>
    <row r="376" spans="5:10" s="4" customFormat="1" ht="9">
      <c r="E376" s="26"/>
      <c r="F376" s="26"/>
      <c r="G376" s="26"/>
      <c r="H376" s="26"/>
      <c r="I376" s="95"/>
      <c r="J376" s="95"/>
    </row>
    <row r="377" spans="5:10" s="4" customFormat="1" ht="9">
      <c r="E377" s="26"/>
      <c r="F377" s="26"/>
      <c r="G377" s="26"/>
      <c r="H377" s="26"/>
      <c r="I377" s="95"/>
      <c r="J377" s="95"/>
    </row>
    <row r="378" spans="5:10" s="4" customFormat="1" ht="9">
      <c r="E378" s="26"/>
      <c r="F378" s="26"/>
      <c r="G378" s="26"/>
      <c r="H378" s="26"/>
      <c r="I378" s="95"/>
      <c r="J378" s="95"/>
    </row>
    <row r="379" spans="5:10" s="4" customFormat="1" ht="9">
      <c r="E379" s="26"/>
      <c r="F379" s="26"/>
      <c r="G379" s="26"/>
      <c r="H379" s="26"/>
      <c r="I379" s="95"/>
      <c r="J379" s="95"/>
    </row>
    <row r="380" spans="5:10" s="4" customFormat="1" ht="9">
      <c r="E380" s="26"/>
      <c r="F380" s="26"/>
      <c r="G380" s="26"/>
      <c r="H380" s="26"/>
      <c r="I380" s="95"/>
      <c r="J380" s="95"/>
    </row>
    <row r="381" spans="5:10" s="4" customFormat="1" ht="9">
      <c r="E381" s="26"/>
      <c r="F381" s="26"/>
      <c r="G381" s="26"/>
      <c r="H381" s="26"/>
      <c r="I381" s="95"/>
      <c r="J381" s="95"/>
    </row>
    <row r="382" spans="5:10" s="4" customFormat="1" ht="9">
      <c r="E382" s="26"/>
      <c r="F382" s="26"/>
      <c r="G382" s="26"/>
      <c r="H382" s="26"/>
      <c r="I382" s="95"/>
      <c r="J382" s="95"/>
    </row>
    <row r="383" spans="5:10" s="4" customFormat="1" ht="9">
      <c r="E383" s="26"/>
      <c r="F383" s="26"/>
      <c r="G383" s="26"/>
      <c r="H383" s="26"/>
      <c r="I383" s="95"/>
      <c r="J383" s="95"/>
    </row>
    <row r="384" spans="5:10" s="4" customFormat="1" ht="9">
      <c r="E384" s="26"/>
      <c r="F384" s="26"/>
      <c r="G384" s="26"/>
      <c r="H384" s="26"/>
      <c r="I384" s="95"/>
      <c r="J384" s="95"/>
    </row>
    <row r="385" spans="5:10" s="4" customFormat="1" ht="9">
      <c r="E385" s="26"/>
      <c r="F385" s="26"/>
      <c r="G385" s="26"/>
      <c r="H385" s="26"/>
      <c r="I385" s="95"/>
      <c r="J385" s="95"/>
    </row>
    <row r="386" spans="5:10" s="4" customFormat="1" ht="9">
      <c r="E386" s="26"/>
      <c r="F386" s="26"/>
      <c r="G386" s="26"/>
      <c r="H386" s="26"/>
      <c r="I386" s="95"/>
      <c r="J386" s="95"/>
    </row>
    <row r="387" spans="5:10" s="4" customFormat="1" ht="9">
      <c r="E387" s="26"/>
      <c r="F387" s="26"/>
      <c r="G387" s="26"/>
      <c r="H387" s="26"/>
      <c r="I387" s="95"/>
      <c r="J387" s="95"/>
    </row>
    <row r="388" spans="5:10" s="4" customFormat="1" ht="9">
      <c r="E388" s="26"/>
      <c r="F388" s="26"/>
      <c r="G388" s="26"/>
      <c r="H388" s="26"/>
      <c r="I388" s="95"/>
      <c r="J388" s="95"/>
    </row>
    <row r="389" spans="5:10" s="4" customFormat="1" ht="9">
      <c r="E389" s="26"/>
      <c r="F389" s="26"/>
      <c r="G389" s="26"/>
      <c r="H389" s="26"/>
      <c r="I389" s="95"/>
      <c r="J389" s="95"/>
    </row>
    <row r="390" spans="5:10" s="4" customFormat="1" ht="9">
      <c r="E390" s="26"/>
      <c r="F390" s="26"/>
      <c r="G390" s="26"/>
      <c r="H390" s="26"/>
      <c r="I390" s="95"/>
      <c r="J390" s="95"/>
    </row>
    <row r="391" spans="5:10" s="4" customFormat="1" ht="9">
      <c r="E391" s="26"/>
      <c r="F391" s="26"/>
      <c r="G391" s="26"/>
      <c r="H391" s="26"/>
      <c r="I391" s="95"/>
      <c r="J391" s="95"/>
    </row>
    <row r="392" spans="5:10" s="4" customFormat="1" ht="9">
      <c r="E392" s="26"/>
      <c r="F392" s="26"/>
      <c r="G392" s="26"/>
      <c r="H392" s="26"/>
      <c r="I392" s="95"/>
      <c r="J392" s="95"/>
    </row>
    <row r="393" spans="5:10" s="4" customFormat="1" ht="9">
      <c r="E393" s="26"/>
      <c r="F393" s="26"/>
      <c r="G393" s="26"/>
      <c r="H393" s="26"/>
      <c r="I393" s="95"/>
      <c r="J393" s="95"/>
    </row>
    <row r="394" spans="5:10" s="4" customFormat="1" ht="9">
      <c r="E394" s="26"/>
      <c r="F394" s="26"/>
      <c r="G394" s="26"/>
      <c r="H394" s="26"/>
      <c r="I394" s="95"/>
      <c r="J394" s="95"/>
    </row>
    <row r="395" spans="5:10" s="4" customFormat="1" ht="9">
      <c r="E395" s="26"/>
      <c r="F395" s="26"/>
      <c r="G395" s="26"/>
      <c r="H395" s="26"/>
      <c r="I395" s="95"/>
      <c r="J395" s="95"/>
    </row>
    <row r="396" spans="5:10" s="4" customFormat="1" ht="9">
      <c r="E396" s="26"/>
      <c r="F396" s="26"/>
      <c r="G396" s="26"/>
      <c r="H396" s="26"/>
      <c r="I396" s="95"/>
      <c r="J396" s="95"/>
    </row>
    <row r="397" spans="5:10" s="4" customFormat="1" ht="9">
      <c r="E397" s="26"/>
      <c r="F397" s="26"/>
      <c r="G397" s="26"/>
      <c r="H397" s="26"/>
      <c r="I397" s="95"/>
      <c r="J397" s="95"/>
    </row>
    <row r="398" spans="5:10" s="4" customFormat="1" ht="9">
      <c r="E398" s="26"/>
      <c r="F398" s="26"/>
      <c r="G398" s="26"/>
      <c r="H398" s="26"/>
      <c r="I398" s="95"/>
      <c r="J398" s="95"/>
    </row>
    <row r="399" spans="5:10" s="4" customFormat="1" ht="9">
      <c r="E399" s="26"/>
      <c r="F399" s="26"/>
      <c r="G399" s="26"/>
      <c r="H399" s="26"/>
      <c r="I399" s="95"/>
      <c r="J399" s="95"/>
    </row>
    <row r="400" spans="5:10" s="4" customFormat="1" ht="9">
      <c r="E400" s="26"/>
      <c r="F400" s="26"/>
      <c r="G400" s="26"/>
      <c r="H400" s="26"/>
      <c r="I400" s="95"/>
      <c r="J400" s="95"/>
    </row>
    <row r="401" spans="5:10" s="4" customFormat="1" ht="9">
      <c r="E401" s="26"/>
      <c r="F401" s="26"/>
      <c r="G401" s="26"/>
      <c r="H401" s="26"/>
      <c r="I401" s="95"/>
      <c r="J401" s="95"/>
    </row>
    <row r="402" spans="5:10" s="4" customFormat="1" ht="9">
      <c r="E402" s="26"/>
      <c r="F402" s="26"/>
      <c r="G402" s="26"/>
      <c r="H402" s="26"/>
      <c r="I402" s="95"/>
      <c r="J402" s="95"/>
    </row>
    <row r="403" spans="5:10" s="4" customFormat="1" ht="9">
      <c r="E403" s="26"/>
      <c r="F403" s="26"/>
      <c r="G403" s="26"/>
      <c r="H403" s="26"/>
      <c r="I403" s="95"/>
      <c r="J403" s="95"/>
    </row>
    <row r="404" spans="5:10" s="4" customFormat="1" ht="9">
      <c r="E404" s="26"/>
      <c r="F404" s="26"/>
      <c r="G404" s="26"/>
      <c r="H404" s="26"/>
      <c r="I404" s="95"/>
      <c r="J404" s="95"/>
    </row>
    <row r="405" spans="5:10" s="4" customFormat="1" ht="9">
      <c r="E405" s="26"/>
      <c r="F405" s="26"/>
      <c r="G405" s="26"/>
      <c r="H405" s="26"/>
      <c r="I405" s="95"/>
      <c r="J405" s="95"/>
    </row>
    <row r="406" spans="5:10" s="4" customFormat="1" ht="9">
      <c r="E406" s="26"/>
      <c r="F406" s="26"/>
      <c r="G406" s="26"/>
      <c r="H406" s="26"/>
      <c r="I406" s="95"/>
      <c r="J406" s="95"/>
    </row>
    <row r="407" spans="5:10" s="4" customFormat="1" ht="9">
      <c r="E407" s="26"/>
      <c r="F407" s="26"/>
      <c r="G407" s="26"/>
      <c r="H407" s="26"/>
      <c r="I407" s="95"/>
      <c r="J407" s="95"/>
    </row>
    <row r="408" spans="5:10" s="4" customFormat="1" ht="9">
      <c r="E408" s="26"/>
      <c r="F408" s="26"/>
      <c r="G408" s="26"/>
      <c r="H408" s="26"/>
      <c r="I408" s="95"/>
      <c r="J408" s="95"/>
    </row>
    <row r="409" spans="5:10" s="4" customFormat="1" ht="9">
      <c r="E409" s="26"/>
      <c r="F409" s="26"/>
      <c r="G409" s="26"/>
      <c r="H409" s="26"/>
      <c r="I409" s="95"/>
      <c r="J409" s="95"/>
    </row>
    <row r="410" spans="5:10" s="4" customFormat="1" ht="9">
      <c r="E410" s="26"/>
      <c r="F410" s="26"/>
      <c r="G410" s="26"/>
      <c r="H410" s="26"/>
      <c r="I410" s="95"/>
      <c r="J410" s="95"/>
    </row>
    <row r="411" spans="5:10" s="4" customFormat="1" ht="9">
      <c r="E411" s="26"/>
      <c r="F411" s="26"/>
      <c r="G411" s="26"/>
      <c r="H411" s="26"/>
      <c r="I411" s="95"/>
      <c r="J411" s="95"/>
    </row>
    <row r="412" spans="5:10" s="4" customFormat="1" ht="9">
      <c r="E412" s="26"/>
      <c r="F412" s="26"/>
      <c r="G412" s="26"/>
      <c r="H412" s="26"/>
      <c r="I412" s="95"/>
      <c r="J412" s="95"/>
    </row>
    <row r="413" spans="5:10" s="4" customFormat="1" ht="9">
      <c r="E413" s="26"/>
      <c r="F413" s="26"/>
      <c r="G413" s="26"/>
      <c r="H413" s="26"/>
      <c r="I413" s="95"/>
      <c r="J413" s="95"/>
    </row>
    <row r="414" spans="5:10" s="4" customFormat="1" ht="9">
      <c r="E414" s="26"/>
      <c r="F414" s="26"/>
      <c r="G414" s="26"/>
      <c r="H414" s="26"/>
      <c r="I414" s="95"/>
      <c r="J414" s="95"/>
    </row>
    <row r="415" spans="5:10" s="4" customFormat="1" ht="9">
      <c r="E415" s="26"/>
      <c r="F415" s="26"/>
      <c r="G415" s="26"/>
      <c r="H415" s="26"/>
      <c r="I415" s="95"/>
      <c r="J415" s="95"/>
    </row>
    <row r="416" spans="5:10" s="4" customFormat="1" ht="9">
      <c r="E416" s="26"/>
      <c r="F416" s="26"/>
      <c r="G416" s="26"/>
      <c r="H416" s="26"/>
      <c r="I416" s="95"/>
      <c r="J416" s="95"/>
    </row>
    <row r="417" spans="5:10" s="4" customFormat="1" ht="9">
      <c r="E417" s="26"/>
      <c r="F417" s="26"/>
      <c r="G417" s="26"/>
      <c r="H417" s="26"/>
      <c r="I417" s="95"/>
      <c r="J417" s="95"/>
    </row>
    <row r="418" spans="5:10" s="4" customFormat="1" ht="9">
      <c r="E418" s="26"/>
      <c r="F418" s="26"/>
      <c r="G418" s="26"/>
      <c r="H418" s="26"/>
      <c r="I418" s="95"/>
      <c r="J418" s="95"/>
    </row>
    <row r="419" spans="5:10" s="4" customFormat="1" ht="9">
      <c r="E419" s="26"/>
      <c r="F419" s="26"/>
      <c r="G419" s="26"/>
      <c r="H419" s="26"/>
      <c r="I419" s="95"/>
      <c r="J419" s="95"/>
    </row>
    <row r="420" spans="5:10" s="4" customFormat="1" ht="9">
      <c r="E420" s="26"/>
      <c r="F420" s="26"/>
      <c r="G420" s="26"/>
      <c r="H420" s="26"/>
      <c r="I420" s="95"/>
      <c r="J420" s="95"/>
    </row>
    <row r="421" spans="5:10" s="4" customFormat="1" ht="9">
      <c r="E421" s="26"/>
      <c r="F421" s="26"/>
      <c r="G421" s="26"/>
      <c r="H421" s="26"/>
      <c r="I421" s="95"/>
      <c r="J421" s="95"/>
    </row>
    <row r="422" spans="5:10" s="4" customFormat="1" ht="9">
      <c r="E422" s="26"/>
      <c r="F422" s="26"/>
      <c r="G422" s="26"/>
      <c r="H422" s="26"/>
      <c r="I422" s="95"/>
      <c r="J422" s="95"/>
    </row>
    <row r="423" spans="5:10" s="4" customFormat="1" ht="9">
      <c r="E423" s="26"/>
      <c r="F423" s="26"/>
      <c r="G423" s="26"/>
      <c r="H423" s="26"/>
      <c r="I423" s="95"/>
      <c r="J423" s="95"/>
    </row>
    <row r="424" spans="5:10" s="4" customFormat="1" ht="9">
      <c r="E424" s="26"/>
      <c r="F424" s="26"/>
      <c r="G424" s="26"/>
      <c r="H424" s="26"/>
      <c r="I424" s="95"/>
      <c r="J424" s="95"/>
    </row>
    <row r="425" spans="5:10" s="4" customFormat="1" ht="9">
      <c r="E425" s="26"/>
      <c r="F425" s="26"/>
      <c r="G425" s="26"/>
      <c r="H425" s="26"/>
      <c r="I425" s="95"/>
      <c r="J425" s="95"/>
    </row>
    <row r="426" spans="5:10" s="4" customFormat="1" ht="9">
      <c r="E426" s="26"/>
      <c r="F426" s="26"/>
      <c r="G426" s="26"/>
      <c r="H426" s="26"/>
      <c r="I426" s="95"/>
      <c r="J426" s="95"/>
    </row>
    <row r="427" spans="5:10" s="4" customFormat="1" ht="9">
      <c r="E427" s="26"/>
      <c r="F427" s="26"/>
      <c r="G427" s="26"/>
      <c r="H427" s="26"/>
      <c r="I427" s="95"/>
      <c r="J427" s="95"/>
    </row>
  </sheetData>
  <sheetProtection/>
  <mergeCells count="1">
    <mergeCell ref="F9:I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50"/>
  <sheetViews>
    <sheetView zoomScalePageLayoutView="0" workbookViewId="0" topLeftCell="A1">
      <selection activeCell="F17" sqref="F17"/>
    </sheetView>
  </sheetViews>
  <sheetFormatPr defaultColWidth="11.421875" defaultRowHeight="12.75"/>
  <cols>
    <col min="1" max="2" width="3.7109375" style="27" bestFit="1" customWidth="1"/>
    <col min="3" max="3" width="9.57421875" style="71" customWidth="1"/>
    <col min="4" max="4" width="5.28125" style="71" customWidth="1"/>
    <col min="5" max="5" width="20.421875" style="72" customWidth="1"/>
    <col min="6" max="6" width="8.8515625" style="72" customWidth="1"/>
    <col min="7" max="7" width="8.00390625" style="27" customWidth="1"/>
    <col min="8" max="8" width="2.7109375" style="27" customWidth="1"/>
    <col min="9" max="11" width="4.7109375" style="27" hidden="1" customWidth="1"/>
    <col min="12" max="23" width="4.7109375" style="27" customWidth="1"/>
    <col min="24" max="16384" width="11.421875" style="27" customWidth="1"/>
  </cols>
  <sheetData>
    <row r="1" spans="1:13" s="30" customFormat="1" ht="17.25" customHeight="1">
      <c r="A1" s="142" t="s">
        <v>349</v>
      </c>
      <c r="B1" s="141"/>
      <c r="C1" s="141"/>
      <c r="D1" s="28"/>
      <c r="E1" s="28"/>
      <c r="F1" s="50"/>
      <c r="G1" s="51"/>
      <c r="H1" s="51"/>
      <c r="I1" s="51"/>
      <c r="J1" s="51"/>
      <c r="K1" s="51"/>
      <c r="L1" s="51"/>
      <c r="M1" s="51"/>
    </row>
    <row r="2" spans="1:19" s="30" customFormat="1" ht="12" customHeight="1">
      <c r="A2" s="52"/>
      <c r="B2" s="52"/>
      <c r="C2" s="52"/>
      <c r="D2" s="31"/>
      <c r="E2" s="31"/>
      <c r="F2" s="50"/>
      <c r="G2" s="51"/>
      <c r="H2" s="51"/>
      <c r="I2" s="51"/>
      <c r="J2" s="51"/>
      <c r="K2" s="51"/>
      <c r="L2" s="51"/>
      <c r="M2" s="51"/>
      <c r="O2" s="53"/>
      <c r="P2" s="53"/>
      <c r="Q2" s="53"/>
      <c r="R2" s="53"/>
      <c r="S2" s="53"/>
    </row>
    <row r="3" spans="1:23" s="30" customFormat="1" ht="3.75" customHeight="1">
      <c r="A3" s="54"/>
      <c r="B3" s="54"/>
      <c r="C3" s="54"/>
      <c r="D3" s="55"/>
      <c r="E3" s="55"/>
      <c r="F3" s="56"/>
      <c r="G3" s="57"/>
      <c r="H3" s="57"/>
      <c r="I3" s="57"/>
      <c r="J3" s="57"/>
      <c r="K3" s="57"/>
      <c r="L3" s="57"/>
      <c r="M3" s="57"/>
      <c r="N3" s="58"/>
      <c r="O3" s="58"/>
      <c r="P3" s="58"/>
      <c r="Q3" s="58"/>
      <c r="R3" s="58"/>
      <c r="S3" s="58"/>
      <c r="T3" s="58"/>
      <c r="U3" s="58"/>
      <c r="V3" s="58"/>
      <c r="W3" s="58"/>
    </row>
    <row r="4" spans="1:23" s="30" customFormat="1" ht="4.5" customHeight="1">
      <c r="A4" s="300"/>
      <c r="B4" s="300"/>
      <c r="C4" s="300"/>
      <c r="D4" s="301"/>
      <c r="E4" s="301"/>
      <c r="F4" s="302"/>
      <c r="G4" s="303"/>
      <c r="H4" s="303"/>
      <c r="I4" s="303"/>
      <c r="J4" s="303"/>
      <c r="K4" s="303"/>
      <c r="L4" s="303"/>
      <c r="M4" s="303"/>
      <c r="N4" s="304"/>
      <c r="O4" s="305"/>
      <c r="P4" s="305"/>
      <c r="Q4" s="305"/>
      <c r="R4" s="305"/>
      <c r="S4" s="305"/>
      <c r="T4" s="305"/>
      <c r="U4" s="305"/>
      <c r="V4" s="305"/>
      <c r="W4" s="305"/>
    </row>
    <row r="5" spans="1:23" s="30" customFormat="1" ht="9.75" customHeight="1">
      <c r="A5" s="306"/>
      <c r="B5" s="306"/>
      <c r="C5" s="306"/>
      <c r="D5" s="307"/>
      <c r="E5" s="307"/>
      <c r="F5" s="308"/>
      <c r="G5" s="309" t="s">
        <v>57</v>
      </c>
      <c r="H5" s="308"/>
      <c r="I5" s="308"/>
      <c r="J5" s="308"/>
      <c r="K5" s="308"/>
      <c r="L5" s="308"/>
      <c r="M5" s="308"/>
      <c r="N5" s="310"/>
      <c r="O5" s="305"/>
      <c r="P5" s="305"/>
      <c r="Q5" s="305"/>
      <c r="R5" s="305"/>
      <c r="S5" s="305"/>
      <c r="T5" s="305"/>
      <c r="U5" s="305"/>
      <c r="V5" s="305"/>
      <c r="W5" s="305"/>
    </row>
    <row r="6" spans="1:23" s="30" customFormat="1" ht="10.5" customHeight="1">
      <c r="A6" s="311" t="s">
        <v>60</v>
      </c>
      <c r="B6" s="312"/>
      <c r="C6" s="312"/>
      <c r="D6" s="313"/>
      <c r="E6" s="311" t="s">
        <v>61</v>
      </c>
      <c r="F6" s="309" t="s">
        <v>58</v>
      </c>
      <c r="G6" s="309" t="s">
        <v>59</v>
      </c>
      <c r="H6" s="308"/>
      <c r="I6" s="616" t="s">
        <v>350</v>
      </c>
      <c r="J6" s="616"/>
      <c r="K6" s="616"/>
      <c r="L6" s="616"/>
      <c r="M6" s="616"/>
      <c r="N6" s="616"/>
      <c r="O6" s="616"/>
      <c r="P6" s="616"/>
      <c r="Q6" s="616"/>
      <c r="R6" s="616"/>
      <c r="S6" s="616"/>
      <c r="T6" s="616"/>
      <c r="U6" s="616"/>
      <c r="V6" s="616"/>
      <c r="W6" s="305"/>
    </row>
    <row r="7" spans="1:23" s="30" customFormat="1" ht="9.75" customHeight="1">
      <c r="A7" s="314"/>
      <c r="B7" s="314"/>
      <c r="C7" s="315"/>
      <c r="D7" s="315"/>
      <c r="E7" s="316"/>
      <c r="F7" s="317" t="s">
        <v>351</v>
      </c>
      <c r="G7" s="317" t="s">
        <v>352</v>
      </c>
      <c r="H7" s="318"/>
      <c r="I7" s="318">
        <v>2002</v>
      </c>
      <c r="J7" s="318">
        <v>2003</v>
      </c>
      <c r="K7" s="318">
        <v>2004</v>
      </c>
      <c r="L7" s="319">
        <v>2005</v>
      </c>
      <c r="M7" s="319">
        <v>2006</v>
      </c>
      <c r="N7" s="320">
        <v>2007</v>
      </c>
      <c r="O7" s="320">
        <v>2008</v>
      </c>
      <c r="P7" s="320">
        <v>2009</v>
      </c>
      <c r="Q7" s="320">
        <v>2010</v>
      </c>
      <c r="R7" s="320">
        <v>2011</v>
      </c>
      <c r="S7" s="320">
        <v>2012</v>
      </c>
      <c r="T7" s="320">
        <v>2013</v>
      </c>
      <c r="U7" s="320">
        <v>2014</v>
      </c>
      <c r="V7" s="320">
        <v>2015</v>
      </c>
      <c r="W7" s="321">
        <v>2016</v>
      </c>
    </row>
    <row r="8" spans="1:14" s="30" customFormat="1" ht="3.75" customHeight="1">
      <c r="A8" s="62"/>
      <c r="B8" s="62"/>
      <c r="C8" s="62"/>
      <c r="D8" s="63"/>
      <c r="E8" s="64"/>
      <c r="F8" s="65"/>
      <c r="G8" s="65"/>
      <c r="H8" s="65"/>
      <c r="I8" s="65"/>
      <c r="J8" s="65"/>
      <c r="K8" s="65"/>
      <c r="L8" s="65"/>
      <c r="M8" s="65"/>
      <c r="N8" s="66"/>
    </row>
    <row r="9" spans="1:23" s="30" customFormat="1" ht="15" customHeight="1">
      <c r="A9" s="322" t="s">
        <v>62</v>
      </c>
      <c r="B9" s="322"/>
      <c r="C9" s="322"/>
      <c r="D9" s="323"/>
      <c r="E9" s="322"/>
      <c r="F9" s="324"/>
      <c r="G9" s="324"/>
      <c r="H9" s="324"/>
      <c r="I9" s="324"/>
      <c r="J9" s="324"/>
      <c r="K9" s="324"/>
      <c r="L9" s="324"/>
      <c r="M9" s="324"/>
      <c r="N9" s="325"/>
      <c r="O9" s="325"/>
      <c r="P9" s="325"/>
      <c r="Q9" s="325"/>
      <c r="R9" s="325"/>
      <c r="S9" s="325"/>
      <c r="T9" s="325"/>
      <c r="U9" s="325"/>
      <c r="V9" s="325"/>
      <c r="W9" s="325"/>
    </row>
    <row r="10" spans="1:23" s="30" customFormat="1" ht="12.75" customHeight="1">
      <c r="A10" s="288"/>
      <c r="B10" s="288" t="s">
        <v>63</v>
      </c>
      <c r="C10" s="288"/>
      <c r="D10" s="288"/>
      <c r="E10" s="289" t="s">
        <v>64</v>
      </c>
      <c r="F10" s="298">
        <v>61</v>
      </c>
      <c r="G10" s="298">
        <v>182</v>
      </c>
      <c r="H10" s="290"/>
      <c r="I10" s="288">
        <v>37</v>
      </c>
      <c r="J10" s="291">
        <v>26</v>
      </c>
      <c r="K10" s="291">
        <v>34.88</v>
      </c>
      <c r="L10" s="291">
        <v>17.5</v>
      </c>
      <c r="M10" s="291">
        <v>27</v>
      </c>
      <c r="N10" s="291">
        <v>18</v>
      </c>
      <c r="O10" s="291">
        <v>15</v>
      </c>
      <c r="P10" s="288">
        <v>23</v>
      </c>
      <c r="Q10" s="288">
        <v>16</v>
      </c>
      <c r="R10" s="288">
        <v>38</v>
      </c>
      <c r="S10" s="288">
        <v>21</v>
      </c>
      <c r="T10" s="291">
        <v>37.108000000000004</v>
      </c>
      <c r="U10" s="291">
        <v>30.97</v>
      </c>
      <c r="V10" s="291">
        <v>33.1</v>
      </c>
      <c r="W10" s="291">
        <v>22</v>
      </c>
    </row>
    <row r="11" spans="1:23" s="30" customFormat="1" ht="12.75" customHeight="1">
      <c r="A11" s="288"/>
      <c r="B11" s="329" t="s">
        <v>65</v>
      </c>
      <c r="C11" s="329"/>
      <c r="D11" s="329"/>
      <c r="E11" s="330" t="s">
        <v>66</v>
      </c>
      <c r="F11" s="331">
        <v>165</v>
      </c>
      <c r="G11" s="331" t="s">
        <v>193</v>
      </c>
      <c r="H11" s="332"/>
      <c r="I11" s="329">
        <v>79</v>
      </c>
      <c r="J11" s="333">
        <v>85</v>
      </c>
      <c r="K11" s="333">
        <v>73.66</v>
      </c>
      <c r="L11" s="333">
        <v>38.7</v>
      </c>
      <c r="M11" s="333">
        <v>110</v>
      </c>
      <c r="N11" s="333">
        <v>78</v>
      </c>
      <c r="O11" s="333">
        <v>67</v>
      </c>
      <c r="P11" s="329">
        <v>112</v>
      </c>
      <c r="Q11" s="329">
        <v>124</v>
      </c>
      <c r="R11" s="329">
        <v>102</v>
      </c>
      <c r="S11" s="329">
        <v>90</v>
      </c>
      <c r="T11" s="333">
        <v>127.23909375</v>
      </c>
      <c r="U11" s="333">
        <v>131.01</v>
      </c>
      <c r="V11" s="333">
        <v>99.76</v>
      </c>
      <c r="W11" s="333">
        <v>78</v>
      </c>
    </row>
    <row r="12" spans="1:23" s="30" customFormat="1" ht="9.75" customHeight="1">
      <c r="A12" s="288"/>
      <c r="B12" s="288"/>
      <c r="C12" s="288"/>
      <c r="D12" s="288"/>
      <c r="E12" s="289" t="s">
        <v>67</v>
      </c>
      <c r="F12" s="298">
        <v>233</v>
      </c>
      <c r="G12" s="298">
        <v>1850</v>
      </c>
      <c r="H12" s="290"/>
      <c r="I12" s="288">
        <v>222</v>
      </c>
      <c r="J12" s="291">
        <v>174</v>
      </c>
      <c r="K12" s="291">
        <v>203</v>
      </c>
      <c r="L12" s="291">
        <v>88.9</v>
      </c>
      <c r="M12" s="291">
        <v>154</v>
      </c>
      <c r="N12" s="291">
        <v>61</v>
      </c>
      <c r="O12" s="291">
        <v>156</v>
      </c>
      <c r="P12" s="288">
        <v>187</v>
      </c>
      <c r="Q12" s="288">
        <v>210</v>
      </c>
      <c r="R12" s="288">
        <v>224</v>
      </c>
      <c r="S12" s="288">
        <v>132</v>
      </c>
      <c r="T12" s="291">
        <v>221.744163194</v>
      </c>
      <c r="U12" s="291">
        <v>224.93</v>
      </c>
      <c r="V12" s="291">
        <v>182.98</v>
      </c>
      <c r="W12" s="291">
        <v>131</v>
      </c>
    </row>
    <row r="13" spans="1:23" s="30" customFormat="1" ht="12.75" customHeight="1">
      <c r="A13" s="288"/>
      <c r="B13" s="329" t="s">
        <v>68</v>
      </c>
      <c r="C13" s="329"/>
      <c r="D13" s="329"/>
      <c r="E13" s="330" t="s">
        <v>69</v>
      </c>
      <c r="F13" s="331">
        <v>109</v>
      </c>
      <c r="G13" s="331">
        <v>532</v>
      </c>
      <c r="H13" s="332"/>
      <c r="I13" s="329">
        <v>60</v>
      </c>
      <c r="J13" s="333">
        <v>63</v>
      </c>
      <c r="K13" s="333">
        <v>80.47</v>
      </c>
      <c r="L13" s="333">
        <v>21.6</v>
      </c>
      <c r="M13" s="333">
        <v>66</v>
      </c>
      <c r="N13" s="333">
        <v>39</v>
      </c>
      <c r="O13" s="333">
        <v>91</v>
      </c>
      <c r="P13" s="329">
        <v>80</v>
      </c>
      <c r="Q13" s="329">
        <v>95</v>
      </c>
      <c r="R13" s="329">
        <v>81</v>
      </c>
      <c r="S13" s="329">
        <v>70</v>
      </c>
      <c r="T13" s="333">
        <v>92.053538194</v>
      </c>
      <c r="U13" s="333">
        <v>95.35</v>
      </c>
      <c r="V13" s="333">
        <v>70.96</v>
      </c>
      <c r="W13" s="333">
        <v>67</v>
      </c>
    </row>
    <row r="14" spans="1:23" s="30" customFormat="1" ht="12.75" customHeight="1">
      <c r="A14" s="288"/>
      <c r="B14" s="329" t="s">
        <v>70</v>
      </c>
      <c r="C14" s="329"/>
      <c r="D14" s="288"/>
      <c r="E14" s="289" t="s">
        <v>71</v>
      </c>
      <c r="F14" s="298">
        <v>24</v>
      </c>
      <c r="G14" s="298">
        <v>318</v>
      </c>
      <c r="H14" s="290"/>
      <c r="I14" s="288">
        <v>16</v>
      </c>
      <c r="J14" s="291">
        <v>11</v>
      </c>
      <c r="K14" s="291">
        <v>16</v>
      </c>
      <c r="L14" s="291">
        <v>15.7</v>
      </c>
      <c r="M14" s="291">
        <v>13</v>
      </c>
      <c r="N14" s="291">
        <v>16</v>
      </c>
      <c r="O14" s="291">
        <v>16</v>
      </c>
      <c r="P14" s="288">
        <v>16</v>
      </c>
      <c r="Q14" s="288">
        <v>20</v>
      </c>
      <c r="R14" s="288">
        <v>22</v>
      </c>
      <c r="S14" s="288">
        <v>22</v>
      </c>
      <c r="T14" s="291">
        <v>22.966763889</v>
      </c>
      <c r="U14" s="291">
        <v>23.64</v>
      </c>
      <c r="V14" s="291">
        <v>22.76</v>
      </c>
      <c r="W14" s="291">
        <v>22</v>
      </c>
    </row>
    <row r="15" spans="1:23" s="30" customFormat="1" ht="9.75" customHeight="1">
      <c r="A15" s="288"/>
      <c r="B15" s="288"/>
      <c r="C15" s="288"/>
      <c r="D15" s="288"/>
      <c r="E15" s="330" t="s">
        <v>72</v>
      </c>
      <c r="F15" s="331">
        <v>80</v>
      </c>
      <c r="G15" s="331">
        <v>200</v>
      </c>
      <c r="H15" s="332"/>
      <c r="I15" s="329">
        <v>26</v>
      </c>
      <c r="J15" s="333">
        <v>43</v>
      </c>
      <c r="K15" s="333">
        <v>68</v>
      </c>
      <c r="L15" s="333">
        <v>10.8</v>
      </c>
      <c r="M15" s="333">
        <v>45</v>
      </c>
      <c r="N15" s="333">
        <v>23</v>
      </c>
      <c r="O15" s="333">
        <v>49</v>
      </c>
      <c r="P15" s="329">
        <v>68</v>
      </c>
      <c r="Q15" s="329">
        <v>76</v>
      </c>
      <c r="R15" s="329">
        <v>69</v>
      </c>
      <c r="S15" s="329">
        <v>57</v>
      </c>
      <c r="T15" s="333">
        <v>76.825</v>
      </c>
      <c r="U15" s="333">
        <v>67.9</v>
      </c>
      <c r="V15" s="333">
        <v>57.63</v>
      </c>
      <c r="W15" s="333">
        <v>48</v>
      </c>
    </row>
    <row r="16" spans="1:23" s="30" customFormat="1" ht="12.75" customHeight="1">
      <c r="A16" s="288"/>
      <c r="B16" s="288" t="s">
        <v>73</v>
      </c>
      <c r="C16" s="288"/>
      <c r="D16" s="288"/>
      <c r="E16" s="289" t="s">
        <v>74</v>
      </c>
      <c r="F16" s="298">
        <v>3.7</v>
      </c>
      <c r="G16" s="298">
        <v>290</v>
      </c>
      <c r="H16" s="290"/>
      <c r="I16" s="288">
        <v>4</v>
      </c>
      <c r="J16" s="291">
        <v>3.77</v>
      </c>
      <c r="K16" s="291">
        <v>3.64</v>
      </c>
      <c r="L16" s="291">
        <v>3.8</v>
      </c>
      <c r="M16" s="291">
        <v>3.8</v>
      </c>
      <c r="N16" s="291">
        <v>3</v>
      </c>
      <c r="O16" s="291">
        <v>3</v>
      </c>
      <c r="P16" s="288">
        <v>3</v>
      </c>
      <c r="Q16" s="288">
        <v>4</v>
      </c>
      <c r="R16" s="288">
        <v>4</v>
      </c>
      <c r="S16" s="288">
        <v>3</v>
      </c>
      <c r="T16" s="291">
        <v>3.616599</v>
      </c>
      <c r="U16" s="291">
        <v>3.73</v>
      </c>
      <c r="V16" s="291">
        <v>3.38</v>
      </c>
      <c r="W16" s="291">
        <v>3</v>
      </c>
    </row>
    <row r="17" spans="1:23" s="30" customFormat="1" ht="12.75" customHeight="1">
      <c r="A17" s="288"/>
      <c r="B17" s="329" t="s">
        <v>75</v>
      </c>
      <c r="C17" s="329"/>
      <c r="D17" s="329"/>
      <c r="E17" s="330" t="s">
        <v>76</v>
      </c>
      <c r="F17" s="331">
        <v>59.4</v>
      </c>
      <c r="G17" s="331">
        <v>370</v>
      </c>
      <c r="H17" s="332"/>
      <c r="I17" s="329"/>
      <c r="J17" s="333"/>
      <c r="K17" s="333"/>
      <c r="L17" s="333"/>
      <c r="M17" s="333"/>
      <c r="N17" s="333"/>
      <c r="O17" s="334">
        <v>1.61</v>
      </c>
      <c r="P17" s="335" t="s">
        <v>77</v>
      </c>
      <c r="Q17" s="335">
        <v>5</v>
      </c>
      <c r="R17" s="335">
        <v>10</v>
      </c>
      <c r="S17" s="335">
        <v>2</v>
      </c>
      <c r="T17" s="334">
        <v>2.6344889599999846</v>
      </c>
      <c r="U17" s="334">
        <v>2.53</v>
      </c>
      <c r="V17" s="334">
        <v>1.88</v>
      </c>
      <c r="W17" s="334">
        <v>2</v>
      </c>
    </row>
    <row r="18" spans="1:23" s="30" customFormat="1" ht="12.75" customHeight="1">
      <c r="A18" s="288"/>
      <c r="B18" s="288" t="s">
        <v>78</v>
      </c>
      <c r="C18" s="288"/>
      <c r="D18" s="288"/>
      <c r="E18" s="289" t="s">
        <v>78</v>
      </c>
      <c r="F18" s="298">
        <v>3</v>
      </c>
      <c r="G18" s="298">
        <v>31</v>
      </c>
      <c r="H18" s="290"/>
      <c r="I18" s="288">
        <v>1</v>
      </c>
      <c r="J18" s="291">
        <v>1.95</v>
      </c>
      <c r="K18" s="291">
        <v>2.37</v>
      </c>
      <c r="L18" s="291">
        <v>0.9</v>
      </c>
      <c r="M18" s="292" t="s">
        <v>77</v>
      </c>
      <c r="N18" s="291">
        <v>1</v>
      </c>
      <c r="O18" s="291">
        <v>1</v>
      </c>
      <c r="P18" s="288">
        <v>2</v>
      </c>
      <c r="Q18" s="288">
        <v>2</v>
      </c>
      <c r="R18" s="288">
        <v>2</v>
      </c>
      <c r="S18" s="288">
        <v>1</v>
      </c>
      <c r="T18" s="291">
        <v>2.39045</v>
      </c>
      <c r="U18" s="291">
        <v>1.74</v>
      </c>
      <c r="V18" s="291">
        <v>1.77</v>
      </c>
      <c r="W18" s="291">
        <v>1</v>
      </c>
    </row>
    <row r="19" spans="1:23" s="30" customFormat="1" ht="12.75" customHeight="1">
      <c r="A19" s="288"/>
      <c r="B19" s="329" t="s">
        <v>79</v>
      </c>
      <c r="C19" s="329"/>
      <c r="D19" s="329"/>
      <c r="E19" s="330" t="s">
        <v>80</v>
      </c>
      <c r="F19" s="331">
        <v>12</v>
      </c>
      <c r="G19" s="331">
        <v>60.4</v>
      </c>
      <c r="H19" s="332"/>
      <c r="I19" s="329">
        <v>3</v>
      </c>
      <c r="J19" s="333">
        <v>9.42</v>
      </c>
      <c r="K19" s="333">
        <v>9.9</v>
      </c>
      <c r="L19" s="333">
        <v>4.4</v>
      </c>
      <c r="M19" s="333">
        <v>5</v>
      </c>
      <c r="N19" s="333">
        <v>2</v>
      </c>
      <c r="O19" s="333">
        <v>4</v>
      </c>
      <c r="P19" s="329">
        <v>11</v>
      </c>
      <c r="Q19" s="329">
        <v>11</v>
      </c>
      <c r="R19" s="329">
        <v>1</v>
      </c>
      <c r="S19" s="329">
        <v>8</v>
      </c>
      <c r="T19" s="333">
        <v>10.78813</v>
      </c>
      <c r="U19" s="333">
        <v>10.49</v>
      </c>
      <c r="V19" s="333">
        <v>7.66</v>
      </c>
      <c r="W19" s="333">
        <v>4</v>
      </c>
    </row>
    <row r="20" spans="1:23" s="30" customFormat="1" ht="15" customHeight="1">
      <c r="A20" s="326" t="s">
        <v>81</v>
      </c>
      <c r="B20" s="322"/>
      <c r="C20" s="322"/>
      <c r="D20" s="323"/>
      <c r="E20" s="322"/>
      <c r="F20" s="327"/>
      <c r="G20" s="327"/>
      <c r="H20" s="328"/>
      <c r="I20" s="325"/>
      <c r="J20" s="325"/>
      <c r="K20" s="325"/>
      <c r="L20" s="325"/>
      <c r="M20" s="325"/>
      <c r="N20" s="325"/>
      <c r="O20" s="325"/>
      <c r="P20" s="325"/>
      <c r="Q20" s="325"/>
      <c r="R20" s="325"/>
      <c r="S20" s="325"/>
      <c r="T20" s="325"/>
      <c r="U20" s="325"/>
      <c r="V20" s="325"/>
      <c r="W20" s="325"/>
    </row>
    <row r="21" spans="1:23" s="30" customFormat="1" ht="12.75" customHeight="1">
      <c r="A21" s="288"/>
      <c r="B21" s="288" t="s">
        <v>82</v>
      </c>
      <c r="C21" s="288"/>
      <c r="D21" s="288"/>
      <c r="E21" s="289" t="s">
        <v>83</v>
      </c>
      <c r="F21" s="298">
        <v>1533.99</v>
      </c>
      <c r="G21" s="298">
        <v>57444</v>
      </c>
      <c r="H21" s="290"/>
      <c r="I21" s="288"/>
      <c r="J21" s="288"/>
      <c r="K21" s="288"/>
      <c r="L21" s="293">
        <v>721</v>
      </c>
      <c r="M21" s="293">
        <v>717</v>
      </c>
      <c r="N21" s="293">
        <v>781</v>
      </c>
      <c r="O21" s="293">
        <v>1192</v>
      </c>
      <c r="P21" s="293">
        <v>1065</v>
      </c>
      <c r="Q21" s="293">
        <v>1167</v>
      </c>
      <c r="R21" s="293">
        <v>716</v>
      </c>
      <c r="S21" s="293">
        <v>532.37</v>
      </c>
      <c r="T21" s="293">
        <v>1227.957</v>
      </c>
      <c r="U21" s="293">
        <v>1272.188</v>
      </c>
      <c r="V21" s="293">
        <v>1189.935</v>
      </c>
      <c r="W21" s="293">
        <v>1053.763</v>
      </c>
    </row>
    <row r="22" spans="1:23" s="30" customFormat="1" ht="12.75" customHeight="1">
      <c r="A22" s="288"/>
      <c r="B22" s="329" t="s">
        <v>84</v>
      </c>
      <c r="C22" s="329"/>
      <c r="D22" s="329"/>
      <c r="E22" s="330" t="s">
        <v>85</v>
      </c>
      <c r="F22" s="331">
        <v>101.11</v>
      </c>
      <c r="G22" s="331">
        <v>2675</v>
      </c>
      <c r="H22" s="332"/>
      <c r="I22" s="329"/>
      <c r="J22" s="329"/>
      <c r="K22" s="329"/>
      <c r="L22" s="336">
        <v>32</v>
      </c>
      <c r="M22" s="336">
        <v>49</v>
      </c>
      <c r="N22" s="336">
        <v>33</v>
      </c>
      <c r="O22" s="336">
        <v>53</v>
      </c>
      <c r="P22" s="336">
        <v>73</v>
      </c>
      <c r="Q22" s="336">
        <v>62</v>
      </c>
      <c r="R22" s="336">
        <v>44</v>
      </c>
      <c r="S22" s="336">
        <v>38.24</v>
      </c>
      <c r="T22" s="336">
        <v>67.137</v>
      </c>
      <c r="U22" s="336">
        <v>66.538</v>
      </c>
      <c r="V22" s="336">
        <v>49.83</v>
      </c>
      <c r="W22" s="336">
        <v>33.859</v>
      </c>
    </row>
    <row r="23" spans="1:23" s="30" customFormat="1" ht="9.75" customHeight="1">
      <c r="A23" s="288"/>
      <c r="B23" s="288"/>
      <c r="C23" s="288"/>
      <c r="D23" s="288"/>
      <c r="E23" s="289" t="s">
        <v>86</v>
      </c>
      <c r="F23" s="299">
        <v>403.55</v>
      </c>
      <c r="G23" s="299">
        <v>3320</v>
      </c>
      <c r="H23" s="294"/>
      <c r="I23" s="288"/>
      <c r="J23" s="288"/>
      <c r="K23" s="288"/>
      <c r="L23" s="293"/>
      <c r="M23" s="293">
        <v>6</v>
      </c>
      <c r="N23" s="293">
        <v>18</v>
      </c>
      <c r="O23" s="293">
        <v>153</v>
      </c>
      <c r="P23" s="293">
        <v>223</v>
      </c>
      <c r="Q23" s="293">
        <v>279</v>
      </c>
      <c r="R23" s="293">
        <v>192</v>
      </c>
      <c r="S23" s="293">
        <v>141.41</v>
      </c>
      <c r="T23" s="293">
        <v>324.611</v>
      </c>
      <c r="U23" s="293">
        <v>310.711</v>
      </c>
      <c r="V23" s="293">
        <v>266.484</v>
      </c>
      <c r="W23" s="293">
        <v>182.976</v>
      </c>
    </row>
    <row r="24" spans="1:23" s="30" customFormat="1" ht="9.75" customHeight="1">
      <c r="A24" s="288"/>
      <c r="B24" s="288"/>
      <c r="C24" s="288"/>
      <c r="D24" s="288"/>
      <c r="E24" s="330" t="s">
        <v>87</v>
      </c>
      <c r="F24" s="337">
        <v>9.48</v>
      </c>
      <c r="G24" s="331" t="s">
        <v>77</v>
      </c>
      <c r="H24" s="332"/>
      <c r="I24" s="329"/>
      <c r="J24" s="329"/>
      <c r="K24" s="329"/>
      <c r="L24" s="336"/>
      <c r="M24" s="336"/>
      <c r="N24" s="336"/>
      <c r="O24" s="332" t="s">
        <v>77</v>
      </c>
      <c r="P24" s="332" t="s">
        <v>77</v>
      </c>
      <c r="Q24" s="332" t="s">
        <v>77</v>
      </c>
      <c r="R24" s="332" t="s">
        <v>77</v>
      </c>
      <c r="S24" s="336">
        <v>9.09</v>
      </c>
      <c r="T24" s="336" t="s">
        <v>77</v>
      </c>
      <c r="U24" s="336"/>
      <c r="V24" s="336"/>
      <c r="W24" s="336"/>
    </row>
    <row r="25" spans="1:23" s="30" customFormat="1" ht="12.75" customHeight="1">
      <c r="A25" s="288"/>
      <c r="B25" s="329" t="s">
        <v>88</v>
      </c>
      <c r="C25" s="329"/>
      <c r="D25" s="288"/>
      <c r="E25" s="289" t="s">
        <v>89</v>
      </c>
      <c r="F25" s="298" t="s">
        <v>77</v>
      </c>
      <c r="G25" s="298" t="s">
        <v>77</v>
      </c>
      <c r="H25" s="290"/>
      <c r="I25" s="288"/>
      <c r="J25" s="288"/>
      <c r="K25" s="288"/>
      <c r="L25" s="293">
        <v>2</v>
      </c>
      <c r="M25" s="293"/>
      <c r="N25" s="293"/>
      <c r="O25" s="293" t="s">
        <v>77</v>
      </c>
      <c r="P25" s="293" t="s">
        <v>77</v>
      </c>
      <c r="Q25" s="293" t="s">
        <v>77</v>
      </c>
      <c r="R25" s="293" t="s">
        <v>77</v>
      </c>
      <c r="S25" s="293" t="s">
        <v>77</v>
      </c>
      <c r="T25" s="293" t="s">
        <v>77</v>
      </c>
      <c r="U25" s="293"/>
      <c r="V25" s="293"/>
      <c r="W25" s="293"/>
    </row>
    <row r="26" spans="1:23" s="30" customFormat="1" ht="9" customHeight="1">
      <c r="A26" s="288"/>
      <c r="B26" s="288"/>
      <c r="C26" s="288"/>
      <c r="D26" s="288"/>
      <c r="E26" s="330" t="s">
        <v>90</v>
      </c>
      <c r="F26" s="331">
        <v>11</v>
      </c>
      <c r="G26" s="331">
        <v>2</v>
      </c>
      <c r="H26" s="332"/>
      <c r="I26" s="329"/>
      <c r="J26" s="329"/>
      <c r="K26" s="329"/>
      <c r="L26" s="336">
        <v>1</v>
      </c>
      <c r="M26" s="336"/>
      <c r="N26" s="336"/>
      <c r="O26" s="336" t="s">
        <v>77</v>
      </c>
      <c r="P26" s="336" t="s">
        <v>77</v>
      </c>
      <c r="Q26" s="336" t="s">
        <v>91</v>
      </c>
      <c r="R26" s="336" t="s">
        <v>91</v>
      </c>
      <c r="S26" s="336" t="s">
        <v>77</v>
      </c>
      <c r="T26" s="336" t="s">
        <v>77</v>
      </c>
      <c r="U26" s="336"/>
      <c r="V26" s="336"/>
      <c r="W26" s="336"/>
    </row>
    <row r="27" spans="1:23" s="30" customFormat="1" ht="9" customHeight="1">
      <c r="A27" s="288"/>
      <c r="B27" s="288"/>
      <c r="C27" s="288"/>
      <c r="D27" s="288"/>
      <c r="E27" s="289" t="s">
        <v>92</v>
      </c>
      <c r="F27" s="298">
        <v>14</v>
      </c>
      <c r="G27" s="298" t="s">
        <v>77</v>
      </c>
      <c r="H27" s="290"/>
      <c r="I27" s="288"/>
      <c r="J27" s="288"/>
      <c r="K27" s="288"/>
      <c r="L27" s="293">
        <v>6</v>
      </c>
      <c r="M27" s="293"/>
      <c r="N27" s="293"/>
      <c r="O27" s="293" t="s">
        <v>77</v>
      </c>
      <c r="P27" s="293" t="s">
        <v>77</v>
      </c>
      <c r="Q27" s="293" t="s">
        <v>77</v>
      </c>
      <c r="R27" s="293" t="s">
        <v>77</v>
      </c>
      <c r="S27" s="293" t="s">
        <v>77</v>
      </c>
      <c r="T27" s="293" t="s">
        <v>77</v>
      </c>
      <c r="U27" s="293"/>
      <c r="V27" s="293"/>
      <c r="W27" s="293"/>
    </row>
    <row r="28" spans="1:23" s="30" customFormat="1" ht="9" customHeight="1">
      <c r="A28" s="288"/>
      <c r="B28" s="288"/>
      <c r="C28" s="288"/>
      <c r="D28" s="288"/>
      <c r="E28" s="330" t="s">
        <v>93</v>
      </c>
      <c r="F28" s="331">
        <v>16</v>
      </c>
      <c r="G28" s="331" t="s">
        <v>77</v>
      </c>
      <c r="H28" s="332"/>
      <c r="I28" s="329"/>
      <c r="J28" s="329"/>
      <c r="K28" s="329"/>
      <c r="L28" s="336">
        <v>16</v>
      </c>
      <c r="M28" s="336">
        <v>9</v>
      </c>
      <c r="N28" s="336">
        <v>8</v>
      </c>
      <c r="O28" s="338">
        <v>10</v>
      </c>
      <c r="P28" s="338">
        <v>8</v>
      </c>
      <c r="Q28" s="338">
        <v>11</v>
      </c>
      <c r="R28" s="338">
        <v>10</v>
      </c>
      <c r="S28" s="338">
        <v>12</v>
      </c>
      <c r="T28" s="338">
        <v>13.796</v>
      </c>
      <c r="U28" s="336">
        <v>13.911</v>
      </c>
      <c r="V28" s="336">
        <v>13.925</v>
      </c>
      <c r="W28" s="336">
        <v>10.345</v>
      </c>
    </row>
    <row r="29" spans="1:23" s="30" customFormat="1" ht="9" customHeight="1">
      <c r="A29" s="288"/>
      <c r="B29" s="288"/>
      <c r="C29" s="288"/>
      <c r="D29" s="288"/>
      <c r="E29" s="289" t="s">
        <v>94</v>
      </c>
      <c r="F29" s="298">
        <v>226.74</v>
      </c>
      <c r="G29" s="298">
        <v>2070</v>
      </c>
      <c r="H29" s="290"/>
      <c r="I29" s="288"/>
      <c r="J29" s="288"/>
      <c r="K29" s="288"/>
      <c r="L29" s="293">
        <v>96</v>
      </c>
      <c r="M29" s="293">
        <v>93</v>
      </c>
      <c r="N29" s="293">
        <v>88</v>
      </c>
      <c r="O29" s="295">
        <v>132</v>
      </c>
      <c r="P29" s="295">
        <v>117</v>
      </c>
      <c r="Q29" s="295">
        <v>71</v>
      </c>
      <c r="R29" s="295">
        <v>108</v>
      </c>
      <c r="S29" s="295">
        <v>132.98</v>
      </c>
      <c r="T29" s="295">
        <v>108.34</v>
      </c>
      <c r="U29" s="293">
        <v>96.67</v>
      </c>
      <c r="V29" s="293">
        <v>150.676</v>
      </c>
      <c r="W29" s="293">
        <v>118.67</v>
      </c>
    </row>
    <row r="30" spans="1:23" s="30" customFormat="1" ht="9" customHeight="1">
      <c r="A30" s="288"/>
      <c r="B30" s="288"/>
      <c r="C30" s="288"/>
      <c r="D30" s="288"/>
      <c r="E30" s="330" t="s">
        <v>95</v>
      </c>
      <c r="F30" s="331">
        <v>33.19</v>
      </c>
      <c r="G30" s="331">
        <v>2620</v>
      </c>
      <c r="H30" s="332"/>
      <c r="I30" s="329"/>
      <c r="J30" s="329"/>
      <c r="K30" s="329"/>
      <c r="L30" s="336">
        <v>22</v>
      </c>
      <c r="M30" s="336">
        <v>23</v>
      </c>
      <c r="N30" s="336">
        <v>22</v>
      </c>
      <c r="O30" s="338">
        <v>23</v>
      </c>
      <c r="P30" s="338">
        <v>22</v>
      </c>
      <c r="Q30" s="338">
        <v>21</v>
      </c>
      <c r="R30" s="338">
        <v>22</v>
      </c>
      <c r="S30" s="338">
        <v>32.25</v>
      </c>
      <c r="T30" s="338">
        <v>31.674</v>
      </c>
      <c r="U30" s="336">
        <v>31.353</v>
      </c>
      <c r="V30" s="336">
        <v>31.878</v>
      </c>
      <c r="W30" s="336">
        <v>33.076</v>
      </c>
    </row>
    <row r="31" spans="1:23" s="30" customFormat="1" ht="9" customHeight="1">
      <c r="A31" s="288"/>
      <c r="B31" s="288"/>
      <c r="C31" s="288"/>
      <c r="D31" s="288"/>
      <c r="E31" s="289" t="s">
        <v>96</v>
      </c>
      <c r="F31" s="298">
        <v>163.41</v>
      </c>
      <c r="G31" s="298">
        <v>2850</v>
      </c>
      <c r="H31" s="290"/>
      <c r="I31" s="288"/>
      <c r="J31" s="288"/>
      <c r="K31" s="288"/>
      <c r="L31" s="293">
        <v>67</v>
      </c>
      <c r="M31" s="293">
        <v>55</v>
      </c>
      <c r="N31" s="293">
        <v>24</v>
      </c>
      <c r="O31" s="295">
        <v>55</v>
      </c>
      <c r="P31" s="295">
        <v>34</v>
      </c>
      <c r="Q31" s="295">
        <v>108</v>
      </c>
      <c r="R31" s="295">
        <v>49</v>
      </c>
      <c r="S31" s="295">
        <v>103.6</v>
      </c>
      <c r="T31" s="295">
        <v>141.375</v>
      </c>
      <c r="U31" s="293">
        <v>147.406</v>
      </c>
      <c r="V31" s="293">
        <v>107.347</v>
      </c>
      <c r="W31" s="293">
        <v>75.725</v>
      </c>
    </row>
    <row r="32" spans="1:23" s="30" customFormat="1" ht="9" customHeight="1">
      <c r="A32" s="288"/>
      <c r="B32" s="288"/>
      <c r="C32" s="288"/>
      <c r="D32" s="288"/>
      <c r="E32" s="330" t="s">
        <v>354</v>
      </c>
      <c r="F32" s="331"/>
      <c r="G32" s="331"/>
      <c r="H32" s="332"/>
      <c r="I32" s="329"/>
      <c r="J32" s="329"/>
      <c r="K32" s="329"/>
      <c r="L32" s="336"/>
      <c r="M32" s="336"/>
      <c r="N32" s="336"/>
      <c r="O32" s="338"/>
      <c r="P32" s="338"/>
      <c r="Q32" s="338"/>
      <c r="R32" s="338"/>
      <c r="S32" s="338"/>
      <c r="T32" s="338"/>
      <c r="U32" s="336"/>
      <c r="V32" s="336"/>
      <c r="W32" s="336">
        <v>29.805</v>
      </c>
    </row>
    <row r="33" spans="1:23" s="30" customFormat="1" ht="9" customHeight="1">
      <c r="A33" s="288"/>
      <c r="B33" s="288"/>
      <c r="C33" s="288"/>
      <c r="D33" s="288"/>
      <c r="E33" s="289" t="s">
        <v>355</v>
      </c>
      <c r="F33" s="298"/>
      <c r="G33" s="298"/>
      <c r="H33" s="290"/>
      <c r="I33" s="288"/>
      <c r="J33" s="288"/>
      <c r="K33" s="288"/>
      <c r="L33" s="293"/>
      <c r="M33" s="293"/>
      <c r="N33" s="293"/>
      <c r="O33" s="295"/>
      <c r="P33" s="295"/>
      <c r="Q33" s="295"/>
      <c r="R33" s="295"/>
      <c r="S33" s="295"/>
      <c r="T33" s="295"/>
      <c r="U33" s="293"/>
      <c r="V33" s="293"/>
      <c r="W33" s="293">
        <v>9.08</v>
      </c>
    </row>
    <row r="34" spans="1:23" s="30" customFormat="1" ht="9" customHeight="1">
      <c r="A34" s="288"/>
      <c r="B34" s="288"/>
      <c r="C34" s="288"/>
      <c r="D34" s="288"/>
      <c r="E34" s="330" t="s">
        <v>356</v>
      </c>
      <c r="F34" s="331"/>
      <c r="G34" s="331"/>
      <c r="H34" s="332"/>
      <c r="I34" s="329"/>
      <c r="J34" s="329"/>
      <c r="K34" s="329"/>
      <c r="L34" s="336"/>
      <c r="M34" s="336"/>
      <c r="N34" s="336"/>
      <c r="O34" s="338"/>
      <c r="P34" s="338"/>
      <c r="Q34" s="338"/>
      <c r="R34" s="338"/>
      <c r="S34" s="338"/>
      <c r="T34" s="338"/>
      <c r="U34" s="336"/>
      <c r="V34" s="336"/>
      <c r="W34" s="336">
        <v>11.726</v>
      </c>
    </row>
    <row r="35" spans="1:23" s="30" customFormat="1" ht="12.75" customHeight="1">
      <c r="A35" s="288"/>
      <c r="B35" s="329" t="s">
        <v>97</v>
      </c>
      <c r="C35" s="329"/>
      <c r="D35" s="343"/>
      <c r="E35" s="340" t="s">
        <v>98</v>
      </c>
      <c r="F35" s="341">
        <v>21.87</v>
      </c>
      <c r="G35" s="341" t="s">
        <v>77</v>
      </c>
      <c r="H35" s="342"/>
      <c r="I35" s="343"/>
      <c r="J35" s="343"/>
      <c r="K35" s="343"/>
      <c r="L35" s="344">
        <v>14</v>
      </c>
      <c r="M35" s="344">
        <v>13</v>
      </c>
      <c r="N35" s="344">
        <v>5</v>
      </c>
      <c r="O35" s="345">
        <v>10</v>
      </c>
      <c r="P35" s="345">
        <v>14</v>
      </c>
      <c r="Q35" s="345">
        <v>10</v>
      </c>
      <c r="R35" s="345">
        <v>17</v>
      </c>
      <c r="S35" s="345">
        <v>12.29</v>
      </c>
      <c r="T35" s="345">
        <v>11.717</v>
      </c>
      <c r="U35" s="344">
        <v>18.173</v>
      </c>
      <c r="V35" s="344">
        <v>15.755</v>
      </c>
      <c r="W35" s="344">
        <v>10.567</v>
      </c>
    </row>
    <row r="36" spans="1:23" s="30" customFormat="1" ht="9" customHeight="1">
      <c r="A36" s="288"/>
      <c r="B36" s="288"/>
      <c r="C36" s="288"/>
      <c r="D36" s="343"/>
      <c r="E36" s="330" t="s">
        <v>99</v>
      </c>
      <c r="F36" s="331">
        <v>17</v>
      </c>
      <c r="G36" s="331" t="s">
        <v>77</v>
      </c>
      <c r="H36" s="332"/>
      <c r="I36" s="329"/>
      <c r="J36" s="329"/>
      <c r="K36" s="329"/>
      <c r="L36" s="336">
        <v>15</v>
      </c>
      <c r="M36" s="336">
        <v>12</v>
      </c>
      <c r="N36" s="336">
        <v>14</v>
      </c>
      <c r="O36" s="339">
        <v>13</v>
      </c>
      <c r="P36" s="339">
        <v>16</v>
      </c>
      <c r="Q36" s="339">
        <v>13</v>
      </c>
      <c r="R36" s="339">
        <v>7</v>
      </c>
      <c r="S36" s="351" t="s">
        <v>77</v>
      </c>
      <c r="T36" s="338">
        <v>12.853</v>
      </c>
      <c r="U36" s="336">
        <v>8.554</v>
      </c>
      <c r="V36" s="336">
        <v>15.13</v>
      </c>
      <c r="W36" s="336">
        <v>5.437</v>
      </c>
    </row>
    <row r="37" spans="1:23" s="30" customFormat="1" ht="9" customHeight="1">
      <c r="A37" s="288"/>
      <c r="B37" s="288"/>
      <c r="C37" s="288"/>
      <c r="D37" s="343"/>
      <c r="E37" s="340" t="s">
        <v>100</v>
      </c>
      <c r="F37" s="341">
        <v>16.05</v>
      </c>
      <c r="G37" s="341">
        <v>26</v>
      </c>
      <c r="H37" s="342"/>
      <c r="I37" s="343"/>
      <c r="J37" s="343"/>
      <c r="K37" s="343"/>
      <c r="L37" s="344">
        <v>12</v>
      </c>
      <c r="M37" s="344">
        <v>14</v>
      </c>
      <c r="N37" s="344">
        <v>11</v>
      </c>
      <c r="O37" s="345">
        <v>10</v>
      </c>
      <c r="P37" s="345">
        <v>13</v>
      </c>
      <c r="Q37" s="345">
        <v>14</v>
      </c>
      <c r="R37" s="345">
        <v>9</v>
      </c>
      <c r="S37" s="345">
        <v>13.4</v>
      </c>
      <c r="T37" s="345">
        <v>14.073</v>
      </c>
      <c r="U37" s="344">
        <v>10.636</v>
      </c>
      <c r="V37" s="344">
        <v>10.159</v>
      </c>
      <c r="W37" s="344">
        <v>8.422</v>
      </c>
    </row>
    <row r="38" spans="1:23" s="30" customFormat="1" ht="9" customHeight="1">
      <c r="A38" s="288"/>
      <c r="B38" s="288"/>
      <c r="C38" s="288"/>
      <c r="D38" s="343"/>
      <c r="E38" s="330" t="s">
        <v>101</v>
      </c>
      <c r="F38" s="331">
        <v>152.32</v>
      </c>
      <c r="G38" s="331">
        <v>731</v>
      </c>
      <c r="H38" s="332"/>
      <c r="I38" s="329"/>
      <c r="J38" s="329"/>
      <c r="K38" s="329"/>
      <c r="L38" s="336">
        <v>81</v>
      </c>
      <c r="M38" s="336">
        <v>78</v>
      </c>
      <c r="N38" s="336">
        <v>72</v>
      </c>
      <c r="O38" s="338">
        <v>88</v>
      </c>
      <c r="P38" s="338">
        <v>109</v>
      </c>
      <c r="Q38" s="338">
        <v>108</v>
      </c>
      <c r="R38" s="338">
        <v>91</v>
      </c>
      <c r="S38" s="338">
        <v>50.98</v>
      </c>
      <c r="T38" s="338">
        <v>103.988</v>
      </c>
      <c r="U38" s="336">
        <v>105.252</v>
      </c>
      <c r="V38" s="336">
        <v>112.245</v>
      </c>
      <c r="W38" s="336">
        <v>101.74</v>
      </c>
    </row>
    <row r="39" spans="1:23" s="30" customFormat="1" ht="9" customHeight="1">
      <c r="A39" s="288"/>
      <c r="B39" s="288"/>
      <c r="C39" s="288"/>
      <c r="D39" s="343"/>
      <c r="E39" s="340" t="s">
        <v>102</v>
      </c>
      <c r="F39" s="341">
        <v>679.29</v>
      </c>
      <c r="G39" s="341" t="s">
        <v>194</v>
      </c>
      <c r="H39" s="342"/>
      <c r="I39" s="343"/>
      <c r="J39" s="343"/>
      <c r="K39" s="343"/>
      <c r="L39" s="344">
        <v>149</v>
      </c>
      <c r="M39" s="344">
        <v>77</v>
      </c>
      <c r="N39" s="344">
        <v>116</v>
      </c>
      <c r="O39" s="345">
        <v>148</v>
      </c>
      <c r="P39" s="345">
        <v>184</v>
      </c>
      <c r="Q39" s="345">
        <v>393</v>
      </c>
      <c r="R39" s="345">
        <v>260</v>
      </c>
      <c r="S39" s="345">
        <v>127.41</v>
      </c>
      <c r="T39" s="345">
        <v>411.622</v>
      </c>
      <c r="U39" s="344">
        <v>466.138</v>
      </c>
      <c r="V39" s="344">
        <v>434.628</v>
      </c>
      <c r="W39" s="344">
        <v>394.402</v>
      </c>
    </row>
    <row r="40" spans="1:23" s="30" customFormat="1" ht="9" customHeight="1">
      <c r="A40" s="288"/>
      <c r="B40" s="288"/>
      <c r="C40" s="288"/>
      <c r="D40" s="343"/>
      <c r="E40" s="330" t="s">
        <v>103</v>
      </c>
      <c r="F40" s="331">
        <v>236.55</v>
      </c>
      <c r="G40" s="331" t="s">
        <v>195</v>
      </c>
      <c r="H40" s="332"/>
      <c r="I40" s="329"/>
      <c r="J40" s="329"/>
      <c r="K40" s="329"/>
      <c r="L40" s="336">
        <v>103</v>
      </c>
      <c r="M40" s="336">
        <v>69</v>
      </c>
      <c r="N40" s="336">
        <v>98</v>
      </c>
      <c r="O40" s="338">
        <v>121</v>
      </c>
      <c r="P40" s="338">
        <v>120</v>
      </c>
      <c r="Q40" s="338">
        <v>116</v>
      </c>
      <c r="R40" s="338">
        <v>108</v>
      </c>
      <c r="S40" s="338">
        <v>96.01</v>
      </c>
      <c r="T40" s="338">
        <v>132.257</v>
      </c>
      <c r="U40" s="336">
        <v>146.218</v>
      </c>
      <c r="V40" s="336">
        <v>142.029</v>
      </c>
      <c r="W40" s="336">
        <v>105.676</v>
      </c>
    </row>
    <row r="41" spans="1:23" s="30" customFormat="1" ht="12.75" customHeight="1">
      <c r="A41" s="288"/>
      <c r="B41" s="329" t="s">
        <v>7</v>
      </c>
      <c r="C41" s="329"/>
      <c r="D41" s="343"/>
      <c r="E41" s="340" t="s">
        <v>104</v>
      </c>
      <c r="F41" s="341" t="s">
        <v>77</v>
      </c>
      <c r="G41" s="341" t="s">
        <v>77</v>
      </c>
      <c r="H41" s="342"/>
      <c r="I41" s="343"/>
      <c r="J41" s="343"/>
      <c r="K41" s="343"/>
      <c r="L41" s="344"/>
      <c r="M41" s="344"/>
      <c r="N41" s="344"/>
      <c r="O41" s="344" t="s">
        <v>77</v>
      </c>
      <c r="P41" s="344" t="s">
        <v>77</v>
      </c>
      <c r="Q41" s="344" t="s">
        <v>77</v>
      </c>
      <c r="R41" s="344" t="s">
        <v>77</v>
      </c>
      <c r="S41" s="344" t="s">
        <v>77</v>
      </c>
      <c r="T41" s="345" t="s">
        <v>77</v>
      </c>
      <c r="U41" s="344"/>
      <c r="V41" s="344"/>
      <c r="W41" s="344"/>
    </row>
    <row r="42" spans="1:23" s="30" customFormat="1" ht="9" customHeight="1">
      <c r="A42" s="239"/>
      <c r="B42" s="288"/>
      <c r="C42" s="288"/>
      <c r="D42" s="343"/>
      <c r="E42" s="330" t="s">
        <v>105</v>
      </c>
      <c r="F42" s="331">
        <v>9.7</v>
      </c>
      <c r="G42" s="331">
        <v>75</v>
      </c>
      <c r="H42" s="332"/>
      <c r="I42" s="329"/>
      <c r="J42" s="329"/>
      <c r="K42" s="329"/>
      <c r="L42" s="336">
        <v>4</v>
      </c>
      <c r="M42" s="336">
        <v>5</v>
      </c>
      <c r="N42" s="336">
        <v>3</v>
      </c>
      <c r="O42" s="339">
        <v>5</v>
      </c>
      <c r="P42" s="339">
        <v>7</v>
      </c>
      <c r="Q42" s="339">
        <v>5</v>
      </c>
      <c r="R42" s="339">
        <v>6</v>
      </c>
      <c r="S42" s="339">
        <v>2.92</v>
      </c>
      <c r="T42" s="338">
        <v>7.375</v>
      </c>
      <c r="U42" s="336">
        <v>6.187</v>
      </c>
      <c r="V42" s="336">
        <v>7.271</v>
      </c>
      <c r="W42" s="336">
        <v>4.849</v>
      </c>
    </row>
    <row r="43" spans="1:23" s="30" customFormat="1" ht="9" customHeight="1">
      <c r="A43" s="239"/>
      <c r="B43" s="288"/>
      <c r="C43" s="288"/>
      <c r="D43" s="343"/>
      <c r="E43" s="340" t="s">
        <v>106</v>
      </c>
      <c r="F43" s="341">
        <v>209.56</v>
      </c>
      <c r="G43" s="341">
        <v>79177</v>
      </c>
      <c r="H43" s="342"/>
      <c r="I43" s="346"/>
      <c r="J43" s="346"/>
      <c r="K43" s="346"/>
      <c r="L43" s="344">
        <v>206</v>
      </c>
      <c r="M43" s="344">
        <v>196</v>
      </c>
      <c r="N43" s="344">
        <v>194</v>
      </c>
      <c r="O43" s="345">
        <v>201</v>
      </c>
      <c r="P43" s="345">
        <v>196</v>
      </c>
      <c r="Q43" s="345">
        <v>204</v>
      </c>
      <c r="R43" s="345">
        <v>198</v>
      </c>
      <c r="S43" s="345">
        <v>197.63</v>
      </c>
      <c r="T43" s="345">
        <v>205.635</v>
      </c>
      <c r="U43" s="344">
        <v>198.925</v>
      </c>
      <c r="V43" s="344">
        <v>203.045</v>
      </c>
      <c r="W43" s="344">
        <v>201.558</v>
      </c>
    </row>
    <row r="44" spans="1:23" s="30" customFormat="1" ht="3.75" customHeight="1">
      <c r="A44" s="296"/>
      <c r="B44" s="296"/>
      <c r="C44" s="296"/>
      <c r="D44" s="297"/>
      <c r="E44" s="348"/>
      <c r="F44" s="349"/>
      <c r="G44" s="349"/>
      <c r="H44" s="349"/>
      <c r="I44" s="350"/>
      <c r="J44" s="350"/>
      <c r="K44" s="350"/>
      <c r="L44" s="350"/>
      <c r="M44" s="350"/>
      <c r="N44" s="350"/>
      <c r="O44" s="350"/>
      <c r="P44" s="350"/>
      <c r="Q44" s="350"/>
      <c r="R44" s="350"/>
      <c r="S44" s="350"/>
      <c r="T44" s="350"/>
      <c r="U44" s="350"/>
      <c r="V44" s="350"/>
      <c r="W44" s="350"/>
    </row>
    <row r="45" spans="1:14" s="30" customFormat="1" ht="3.75" customHeight="1">
      <c r="A45" s="60"/>
      <c r="B45" s="60"/>
      <c r="C45" s="60"/>
      <c r="D45" s="67"/>
      <c r="E45" s="67"/>
      <c r="F45" s="59"/>
      <c r="G45" s="59"/>
      <c r="H45" s="59"/>
      <c r="I45" s="143"/>
      <c r="J45" s="143"/>
      <c r="K45" s="143"/>
      <c r="L45" s="73"/>
      <c r="M45" s="73"/>
      <c r="N45" s="73"/>
    </row>
    <row r="46" spans="1:14" s="30" customFormat="1" ht="9" customHeight="1">
      <c r="A46" s="558" t="s">
        <v>0</v>
      </c>
      <c r="B46" s="558" t="s">
        <v>192</v>
      </c>
      <c r="C46" s="61"/>
      <c r="D46" s="69"/>
      <c r="E46" s="69"/>
      <c r="F46" s="70"/>
      <c r="G46" s="70"/>
      <c r="H46" s="70"/>
      <c r="I46" s="70"/>
      <c r="J46" s="70"/>
      <c r="K46" s="70"/>
      <c r="L46" s="70"/>
      <c r="M46" s="70"/>
      <c r="N46" s="68"/>
    </row>
    <row r="47" spans="1:19" s="30" customFormat="1" ht="9" customHeight="1">
      <c r="A47" s="61" t="s">
        <v>36</v>
      </c>
      <c r="B47" s="61" t="s">
        <v>107</v>
      </c>
      <c r="C47" s="61"/>
      <c r="D47" s="69"/>
      <c r="E47" s="69"/>
      <c r="F47" s="70"/>
      <c r="G47" s="70"/>
      <c r="H47" s="70"/>
      <c r="I47" s="70"/>
      <c r="J47" s="70"/>
      <c r="K47" s="70"/>
      <c r="L47" s="70"/>
      <c r="M47" s="70"/>
      <c r="N47" s="68"/>
      <c r="O47" s="27"/>
      <c r="P47" s="27"/>
      <c r="Q47" s="27"/>
      <c r="R47" s="27"/>
      <c r="S47" s="27"/>
    </row>
    <row r="48" spans="1:19" s="30" customFormat="1" ht="9" customHeight="1">
      <c r="A48" s="61" t="str">
        <f>"(1)"</f>
        <v>(1)</v>
      </c>
      <c r="B48" s="61" t="s">
        <v>108</v>
      </c>
      <c r="C48" s="61"/>
      <c r="D48" s="69"/>
      <c r="E48" s="69"/>
      <c r="F48" s="70"/>
      <c r="G48" s="70"/>
      <c r="H48" s="70"/>
      <c r="I48" s="70"/>
      <c r="J48" s="70"/>
      <c r="K48" s="70"/>
      <c r="L48" s="70"/>
      <c r="M48" s="70"/>
      <c r="N48" s="68"/>
      <c r="O48" s="27"/>
      <c r="P48" s="27"/>
      <c r="Q48" s="27"/>
      <c r="R48" s="27"/>
      <c r="S48" s="27"/>
    </row>
    <row r="49" spans="3:13" ht="12.75">
      <c r="C49" s="27"/>
      <c r="E49" s="71"/>
      <c r="G49" s="72"/>
      <c r="H49" s="72"/>
      <c r="I49" s="72"/>
      <c r="J49" s="72"/>
      <c r="K49" s="72"/>
      <c r="L49" s="72"/>
      <c r="M49" s="72"/>
    </row>
    <row r="50" spans="3:13" ht="12.75">
      <c r="C50" s="27"/>
      <c r="E50" s="71"/>
      <c r="G50" s="72"/>
      <c r="H50" s="72"/>
      <c r="I50" s="72"/>
      <c r="J50" s="72"/>
      <c r="K50" s="72"/>
      <c r="L50" s="72"/>
      <c r="M50" s="72"/>
    </row>
  </sheetData>
  <sheetProtection/>
  <mergeCells count="1">
    <mergeCell ref="I6:V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457"/>
  <sheetViews>
    <sheetView showGridLines="0" zoomScalePageLayoutView="0" workbookViewId="0" topLeftCell="A10">
      <selection activeCell="F17" sqref="F17"/>
    </sheetView>
  </sheetViews>
  <sheetFormatPr defaultColWidth="11.57421875" defaultRowHeight="12.75"/>
  <cols>
    <col min="1" max="2" width="3.7109375" style="13" bestFit="1" customWidth="1"/>
    <col min="3" max="3" width="5.7109375" style="13" bestFit="1" customWidth="1"/>
    <col min="4" max="4" width="2.421875" style="13" bestFit="1" customWidth="1"/>
    <col min="5" max="5" width="6.7109375" style="13" bestFit="1" customWidth="1"/>
    <col min="6" max="6" width="10.140625" style="13" customWidth="1"/>
    <col min="7" max="7" width="7.57421875" style="13" bestFit="1" customWidth="1"/>
    <col min="8" max="8" width="10.28125" style="13" customWidth="1"/>
    <col min="9" max="9" width="6.8515625" style="13" bestFit="1" customWidth="1"/>
    <col min="10" max="10" width="7.28125" style="51" bestFit="1" customWidth="1"/>
    <col min="11" max="11" width="7.421875" style="51" bestFit="1" customWidth="1"/>
    <col min="12" max="16384" width="11.57421875" style="13" customWidth="1"/>
  </cols>
  <sheetData>
    <row r="1" spans="1:13" ht="18" customHeight="1">
      <c r="A1" s="142" t="s">
        <v>357</v>
      </c>
      <c r="B1" s="141"/>
      <c r="C1" s="141"/>
      <c r="D1" s="109"/>
      <c r="E1" s="110"/>
      <c r="F1" s="111"/>
      <c r="G1" s="112"/>
      <c r="H1" s="112"/>
      <c r="I1" s="112"/>
      <c r="J1" s="112"/>
      <c r="K1" s="113"/>
      <c r="L1" s="113"/>
      <c r="M1" s="112"/>
    </row>
    <row r="2" spans="1:13" ht="12" customHeight="1">
      <c r="A2" s="112"/>
      <c r="B2" s="110"/>
      <c r="C2" s="110"/>
      <c r="D2" s="110"/>
      <c r="E2" s="114"/>
      <c r="F2" s="111"/>
      <c r="G2" s="112"/>
      <c r="H2" s="112"/>
      <c r="I2" s="112"/>
      <c r="J2" s="112"/>
      <c r="K2" s="113"/>
      <c r="L2" s="144" t="s">
        <v>109</v>
      </c>
      <c r="M2" s="112"/>
    </row>
    <row r="3" spans="1:13" ht="3.75" customHeight="1">
      <c r="A3" s="115"/>
      <c r="B3" s="115"/>
      <c r="C3" s="115"/>
      <c r="D3" s="115"/>
      <c r="E3" s="116"/>
      <c r="F3" s="117"/>
      <c r="G3" s="118"/>
      <c r="H3" s="118"/>
      <c r="I3" s="118"/>
      <c r="J3" s="118"/>
      <c r="K3" s="119"/>
      <c r="L3" s="119"/>
      <c r="M3" s="112"/>
    </row>
    <row r="4" spans="1:13" s="4" customFormat="1" ht="6.75" customHeight="1">
      <c r="A4" s="352"/>
      <c r="B4" s="352"/>
      <c r="C4" s="352"/>
      <c r="D4" s="352"/>
      <c r="E4" s="310"/>
      <c r="F4" s="352"/>
      <c r="G4" s="310"/>
      <c r="H4" s="310"/>
      <c r="I4" s="310"/>
      <c r="J4" s="310"/>
      <c r="K4" s="310"/>
      <c r="L4" s="310"/>
      <c r="M4" s="120"/>
    </row>
    <row r="5" spans="1:13" s="4" customFormat="1" ht="7.5" customHeight="1">
      <c r="A5" s="352"/>
      <c r="B5" s="352"/>
      <c r="C5" s="352"/>
      <c r="D5" s="352"/>
      <c r="E5" s="310"/>
      <c r="F5" s="352"/>
      <c r="G5" s="310"/>
      <c r="H5" s="310"/>
      <c r="I5" s="310"/>
      <c r="J5" s="310"/>
      <c r="K5" s="310"/>
      <c r="L5" s="310"/>
      <c r="M5" s="120"/>
    </row>
    <row r="6" spans="1:13" s="4" customFormat="1" ht="10.5" customHeight="1">
      <c r="A6" s="354" t="s">
        <v>60</v>
      </c>
      <c r="B6" s="354"/>
      <c r="C6" s="354"/>
      <c r="D6" s="354"/>
      <c r="E6" s="354" t="s">
        <v>112</v>
      </c>
      <c r="F6" s="355"/>
      <c r="G6" s="617" t="s">
        <v>191</v>
      </c>
      <c r="H6" s="617"/>
      <c r="I6" s="617"/>
      <c r="J6" s="617"/>
      <c r="K6" s="356" t="s">
        <v>110</v>
      </c>
      <c r="L6" s="356" t="s">
        <v>111</v>
      </c>
      <c r="M6" s="120"/>
    </row>
    <row r="7" spans="1:13" s="4" customFormat="1" ht="9" customHeight="1">
      <c r="A7" s="357"/>
      <c r="B7" s="357"/>
      <c r="C7" s="357"/>
      <c r="D7" s="357"/>
      <c r="E7" s="358"/>
      <c r="F7" s="357"/>
      <c r="G7" s="234" t="s">
        <v>113</v>
      </c>
      <c r="H7" s="234" t="s">
        <v>114</v>
      </c>
      <c r="I7" s="234" t="s">
        <v>115</v>
      </c>
      <c r="J7" s="359" t="s">
        <v>116</v>
      </c>
      <c r="K7" s="360" t="s">
        <v>24</v>
      </c>
      <c r="L7" s="360" t="s">
        <v>117</v>
      </c>
      <c r="M7" s="120"/>
    </row>
    <row r="8" spans="1:13" s="4" customFormat="1" ht="3.75" customHeight="1">
      <c r="A8" s="361"/>
      <c r="B8" s="361"/>
      <c r="C8" s="361"/>
      <c r="D8" s="362"/>
      <c r="E8" s="363"/>
      <c r="F8" s="364"/>
      <c r="G8" s="361"/>
      <c r="H8" s="347"/>
      <c r="I8" s="347"/>
      <c r="J8" s="347"/>
      <c r="K8" s="365"/>
      <c r="L8" s="365"/>
      <c r="M8" s="120"/>
    </row>
    <row r="9" spans="1:13" s="4" customFormat="1" ht="15" customHeight="1">
      <c r="A9" s="366" t="s">
        <v>62</v>
      </c>
      <c r="B9" s="366"/>
      <c r="C9" s="366"/>
      <c r="D9" s="367"/>
      <c r="E9" s="368"/>
      <c r="F9" s="369"/>
      <c r="G9" s="370"/>
      <c r="H9" s="370"/>
      <c r="I9" s="370"/>
      <c r="J9" s="370"/>
      <c r="K9" s="370"/>
      <c r="L9" s="371"/>
      <c r="M9" s="120"/>
    </row>
    <row r="10" spans="1:13" s="4" customFormat="1" ht="9.75" customHeight="1">
      <c r="A10" s="361"/>
      <c r="B10" s="361" t="s">
        <v>63</v>
      </c>
      <c r="C10" s="361"/>
      <c r="D10" s="361"/>
      <c r="E10" s="372" t="s">
        <v>64</v>
      </c>
      <c r="F10" s="361"/>
      <c r="G10" s="373">
        <v>38</v>
      </c>
      <c r="H10" s="373">
        <v>42</v>
      </c>
      <c r="I10" s="373">
        <v>29</v>
      </c>
      <c r="J10" s="373">
        <v>24</v>
      </c>
      <c r="K10" s="374">
        <v>33</v>
      </c>
      <c r="L10" s="383">
        <v>46</v>
      </c>
      <c r="M10" s="120"/>
    </row>
    <row r="11" spans="1:13" s="4" customFormat="1" ht="12.75" customHeight="1">
      <c r="A11" s="361"/>
      <c r="B11" s="261" t="s">
        <v>65</v>
      </c>
      <c r="C11" s="261"/>
      <c r="D11" s="261"/>
      <c r="E11" s="251" t="s">
        <v>66</v>
      </c>
      <c r="F11" s="261"/>
      <c r="G11" s="491">
        <v>99</v>
      </c>
      <c r="H11" s="491">
        <v>107</v>
      </c>
      <c r="I11" s="491">
        <v>94</v>
      </c>
      <c r="J11" s="491">
        <v>85</v>
      </c>
      <c r="K11" s="492">
        <v>96</v>
      </c>
      <c r="L11" s="493">
        <v>126</v>
      </c>
      <c r="M11" s="120"/>
    </row>
    <row r="12" spans="1:13" s="4" customFormat="1" ht="11.25">
      <c r="A12" s="361"/>
      <c r="B12" s="361"/>
      <c r="C12" s="361"/>
      <c r="D12" s="361"/>
      <c r="E12" s="372" t="s">
        <v>67</v>
      </c>
      <c r="F12" s="361"/>
      <c r="G12" s="373">
        <v>170</v>
      </c>
      <c r="H12" s="373">
        <v>163</v>
      </c>
      <c r="I12" s="373">
        <v>154</v>
      </c>
      <c r="J12" s="373">
        <v>121</v>
      </c>
      <c r="K12" s="374">
        <v>152</v>
      </c>
      <c r="L12" s="383">
        <v>186</v>
      </c>
      <c r="M12" s="120"/>
    </row>
    <row r="13" spans="1:13" s="4" customFormat="1" ht="12.75" customHeight="1">
      <c r="A13" s="361"/>
      <c r="B13" s="261" t="s">
        <v>68</v>
      </c>
      <c r="C13" s="261"/>
      <c r="D13" s="261"/>
      <c r="E13" s="251" t="s">
        <v>69</v>
      </c>
      <c r="F13" s="261"/>
      <c r="G13" s="491">
        <v>78</v>
      </c>
      <c r="H13" s="491">
        <v>93</v>
      </c>
      <c r="I13" s="491">
        <v>81</v>
      </c>
      <c r="J13" s="491">
        <v>73</v>
      </c>
      <c r="K13" s="492">
        <v>82</v>
      </c>
      <c r="L13" s="493">
        <v>105</v>
      </c>
      <c r="M13" s="120"/>
    </row>
    <row r="14" spans="1:13" s="4" customFormat="1" ht="12.75" customHeight="1">
      <c r="A14" s="361"/>
      <c r="B14" s="261" t="s">
        <v>70</v>
      </c>
      <c r="C14" s="261"/>
      <c r="D14" s="361"/>
      <c r="E14" s="372" t="s">
        <v>71</v>
      </c>
      <c r="F14" s="361"/>
      <c r="G14" s="373">
        <v>21</v>
      </c>
      <c r="H14" s="373">
        <v>21</v>
      </c>
      <c r="I14" s="373">
        <v>22</v>
      </c>
      <c r="J14" s="373">
        <v>22</v>
      </c>
      <c r="K14" s="374">
        <v>22</v>
      </c>
      <c r="L14" s="383">
        <v>23</v>
      </c>
      <c r="M14" s="120"/>
    </row>
    <row r="15" spans="1:13" s="4" customFormat="1" ht="11.25">
      <c r="A15" s="361"/>
      <c r="B15" s="361"/>
      <c r="C15" s="361"/>
      <c r="D15" s="361"/>
      <c r="E15" s="251" t="s">
        <v>72</v>
      </c>
      <c r="F15" s="261"/>
      <c r="G15" s="491">
        <v>58</v>
      </c>
      <c r="H15" s="491">
        <v>64</v>
      </c>
      <c r="I15" s="491">
        <v>59</v>
      </c>
      <c r="J15" s="491">
        <v>49</v>
      </c>
      <c r="K15" s="492">
        <v>57</v>
      </c>
      <c r="L15" s="493">
        <v>69</v>
      </c>
      <c r="M15" s="120"/>
    </row>
    <row r="16" spans="1:13" s="4" customFormat="1" ht="12" customHeight="1">
      <c r="A16" s="361"/>
      <c r="B16" s="361" t="s">
        <v>73</v>
      </c>
      <c r="C16" s="361"/>
      <c r="D16" s="361"/>
      <c r="E16" s="372" t="s">
        <v>74</v>
      </c>
      <c r="F16" s="361"/>
      <c r="G16" s="373">
        <v>4</v>
      </c>
      <c r="H16" s="373">
        <v>4</v>
      </c>
      <c r="I16" s="373">
        <v>3</v>
      </c>
      <c r="J16" s="373">
        <v>4</v>
      </c>
      <c r="K16" s="374">
        <v>3</v>
      </c>
      <c r="L16" s="383">
        <v>4</v>
      </c>
      <c r="M16" s="120"/>
    </row>
    <row r="17" spans="1:13" s="4" customFormat="1" ht="11.25" customHeight="1">
      <c r="A17" s="361"/>
      <c r="B17" s="261" t="s">
        <v>78</v>
      </c>
      <c r="C17" s="261"/>
      <c r="D17" s="261"/>
      <c r="E17" s="251" t="s">
        <v>78</v>
      </c>
      <c r="F17" s="261"/>
      <c r="G17" s="491">
        <v>1</v>
      </c>
      <c r="H17" s="491">
        <v>2</v>
      </c>
      <c r="I17" s="491">
        <v>2</v>
      </c>
      <c r="J17" s="491">
        <v>1</v>
      </c>
      <c r="K17" s="492">
        <v>2</v>
      </c>
      <c r="L17" s="493">
        <v>3</v>
      </c>
      <c r="M17" s="120"/>
    </row>
    <row r="18" spans="1:13" s="4" customFormat="1" ht="11.25" customHeight="1">
      <c r="A18" s="361"/>
      <c r="B18" s="361" t="s">
        <v>80</v>
      </c>
      <c r="C18" s="361"/>
      <c r="D18" s="361"/>
      <c r="E18" s="372" t="s">
        <v>80</v>
      </c>
      <c r="F18" s="361"/>
      <c r="G18" s="373">
        <v>8</v>
      </c>
      <c r="H18" s="373">
        <v>9</v>
      </c>
      <c r="I18" s="373">
        <v>5</v>
      </c>
      <c r="J18" s="373">
        <v>4</v>
      </c>
      <c r="K18" s="374">
        <v>6</v>
      </c>
      <c r="L18" s="383">
        <v>9</v>
      </c>
      <c r="M18" s="120"/>
    </row>
    <row r="19" spans="1:13" s="4" customFormat="1" ht="15" customHeight="1">
      <c r="A19" s="368" t="s">
        <v>81</v>
      </c>
      <c r="B19" s="368"/>
      <c r="C19" s="368"/>
      <c r="D19" s="368"/>
      <c r="E19" s="375"/>
      <c r="F19" s="369"/>
      <c r="G19" s="376"/>
      <c r="H19" s="376"/>
      <c r="I19" s="376"/>
      <c r="J19" s="376"/>
      <c r="K19" s="377"/>
      <c r="L19" s="377"/>
      <c r="M19" s="120"/>
    </row>
    <row r="20" spans="1:13" s="4" customFormat="1" ht="13.5" customHeight="1">
      <c r="A20" s="361"/>
      <c r="B20" s="361" t="s">
        <v>118</v>
      </c>
      <c r="C20" s="361"/>
      <c r="D20" s="361"/>
      <c r="E20" s="372" t="s">
        <v>83</v>
      </c>
      <c r="F20" s="361"/>
      <c r="G20" s="379">
        <v>1187.829</v>
      </c>
      <c r="H20" s="379">
        <v>1371.7</v>
      </c>
      <c r="I20" s="379">
        <v>1322.906</v>
      </c>
      <c r="J20" s="379">
        <v>1030.118</v>
      </c>
      <c r="K20" s="380">
        <v>1228.789</v>
      </c>
      <c r="L20" s="382">
        <v>1533.985</v>
      </c>
      <c r="M20" s="120"/>
    </row>
    <row r="21" spans="1:13" s="4" customFormat="1" ht="13.5" customHeight="1">
      <c r="A21" s="361"/>
      <c r="B21" s="261" t="s">
        <v>119</v>
      </c>
      <c r="C21" s="261"/>
      <c r="D21" s="261"/>
      <c r="E21" s="251" t="s">
        <v>85</v>
      </c>
      <c r="F21" s="261"/>
      <c r="G21" s="494">
        <v>41.432</v>
      </c>
      <c r="H21" s="494">
        <v>53.029</v>
      </c>
      <c r="I21" s="494">
        <v>60.938</v>
      </c>
      <c r="J21" s="494">
        <v>40.916</v>
      </c>
      <c r="K21" s="495">
        <v>49.122</v>
      </c>
      <c r="L21" s="496">
        <v>84.332</v>
      </c>
      <c r="M21" s="120"/>
    </row>
    <row r="22" spans="1:13" s="4" customFormat="1" ht="13.5" customHeight="1">
      <c r="A22" s="361"/>
      <c r="B22" s="361"/>
      <c r="C22" s="361"/>
      <c r="D22" s="361"/>
      <c r="E22" s="372" t="s">
        <v>86</v>
      </c>
      <c r="F22" s="361"/>
      <c r="G22" s="381">
        <v>291.411</v>
      </c>
      <c r="H22" s="381">
        <v>304.048</v>
      </c>
      <c r="I22" s="381">
        <v>299.156</v>
      </c>
      <c r="J22" s="379">
        <v>189.253</v>
      </c>
      <c r="K22" s="380">
        <v>271.135</v>
      </c>
      <c r="L22" s="382">
        <v>403.552</v>
      </c>
      <c r="M22" s="120"/>
    </row>
    <row r="23" spans="1:13" s="4" customFormat="1" ht="13.5" customHeight="1">
      <c r="A23" s="361"/>
      <c r="B23" s="261" t="s">
        <v>88</v>
      </c>
      <c r="C23" s="261"/>
      <c r="D23" s="261"/>
      <c r="E23" s="279" t="s">
        <v>120</v>
      </c>
      <c r="F23" s="261"/>
      <c r="G23" s="497">
        <v>29.805</v>
      </c>
      <c r="H23" s="497">
        <v>29.805</v>
      </c>
      <c r="I23" s="497">
        <v>29.835</v>
      </c>
      <c r="J23" s="497">
        <v>29.82</v>
      </c>
      <c r="K23" s="495">
        <v>29.816</v>
      </c>
      <c r="L23" s="496">
        <v>50</v>
      </c>
      <c r="M23" s="120"/>
    </row>
    <row r="24" spans="1:13" s="4" customFormat="1" ht="13.5" customHeight="1">
      <c r="A24" s="361"/>
      <c r="B24" s="361"/>
      <c r="C24" s="361"/>
      <c r="D24" s="361"/>
      <c r="E24" s="378" t="s">
        <v>121</v>
      </c>
      <c r="F24" s="361"/>
      <c r="G24" s="381">
        <v>8.824</v>
      </c>
      <c r="H24" s="381">
        <v>8.795</v>
      </c>
      <c r="I24" s="381">
        <v>9.083</v>
      </c>
      <c r="J24" s="381">
        <v>9.067</v>
      </c>
      <c r="K24" s="380">
        <v>8.944</v>
      </c>
      <c r="L24" s="382">
        <v>10</v>
      </c>
      <c r="M24" s="120"/>
    </row>
    <row r="25" spans="1:13" s="4" customFormat="1" ht="13.5" customHeight="1">
      <c r="A25" s="361"/>
      <c r="B25" s="361"/>
      <c r="C25" s="361"/>
      <c r="D25" s="361"/>
      <c r="E25" s="279" t="s">
        <v>122</v>
      </c>
      <c r="F25" s="261"/>
      <c r="G25" s="497">
        <v>14.127</v>
      </c>
      <c r="H25" s="497">
        <v>9.404</v>
      </c>
      <c r="I25" s="497">
        <v>11.416</v>
      </c>
      <c r="J25" s="497">
        <v>11.726</v>
      </c>
      <c r="K25" s="495">
        <v>11.587</v>
      </c>
      <c r="L25" s="496">
        <v>22</v>
      </c>
      <c r="M25" s="120"/>
    </row>
    <row r="26" spans="1:13" s="4" customFormat="1" ht="13.5" customHeight="1">
      <c r="A26" s="361"/>
      <c r="B26" s="361"/>
      <c r="C26" s="361"/>
      <c r="D26" s="361"/>
      <c r="E26" s="372" t="s">
        <v>93</v>
      </c>
      <c r="F26" s="361"/>
      <c r="G26" s="379">
        <v>13.678</v>
      </c>
      <c r="H26" s="379">
        <v>13.434</v>
      </c>
      <c r="I26" s="379">
        <v>14.335</v>
      </c>
      <c r="J26" s="379">
        <v>10.213</v>
      </c>
      <c r="K26" s="380">
        <v>12.917</v>
      </c>
      <c r="L26" s="382">
        <v>16.37</v>
      </c>
      <c r="M26" s="120"/>
    </row>
    <row r="27" spans="1:13" s="4" customFormat="1" ht="13.5" customHeight="1">
      <c r="A27" s="361"/>
      <c r="B27" s="361"/>
      <c r="C27" s="361"/>
      <c r="D27" s="361"/>
      <c r="E27" s="251" t="s">
        <v>94</v>
      </c>
      <c r="F27" s="261"/>
      <c r="G27" s="494">
        <v>170.471</v>
      </c>
      <c r="H27" s="494">
        <v>142.277</v>
      </c>
      <c r="I27" s="494">
        <v>196.945</v>
      </c>
      <c r="J27" s="494">
        <v>120.899</v>
      </c>
      <c r="K27" s="495">
        <v>157.714</v>
      </c>
      <c r="L27" s="496">
        <v>226.735</v>
      </c>
      <c r="M27" s="120"/>
    </row>
    <row r="28" spans="1:13" s="4" customFormat="1" ht="13.5" customHeight="1">
      <c r="A28" s="361"/>
      <c r="B28" s="361"/>
      <c r="C28" s="361"/>
      <c r="D28" s="361"/>
      <c r="E28" s="372" t="s">
        <v>95</v>
      </c>
      <c r="F28" s="361"/>
      <c r="G28" s="379">
        <v>31.391</v>
      </c>
      <c r="H28" s="379">
        <v>31.314</v>
      </c>
      <c r="I28" s="379">
        <v>31.47</v>
      </c>
      <c r="J28" s="379">
        <v>31.859</v>
      </c>
      <c r="K28" s="380">
        <v>31.508</v>
      </c>
      <c r="L28" s="382">
        <v>33.193</v>
      </c>
      <c r="M28" s="120"/>
    </row>
    <row r="29" spans="1:13" s="4" customFormat="1" ht="13.5" customHeight="1">
      <c r="A29" s="361"/>
      <c r="B29" s="361"/>
      <c r="C29" s="361"/>
      <c r="D29" s="361"/>
      <c r="E29" s="251" t="s">
        <v>96</v>
      </c>
      <c r="F29" s="261"/>
      <c r="G29" s="494">
        <v>131.73</v>
      </c>
      <c r="H29" s="494">
        <v>144.763</v>
      </c>
      <c r="I29" s="494">
        <v>126.426</v>
      </c>
      <c r="J29" s="494">
        <v>85.427</v>
      </c>
      <c r="K29" s="495">
        <v>122.16</v>
      </c>
      <c r="L29" s="496">
        <v>163.408</v>
      </c>
      <c r="M29" s="120"/>
    </row>
    <row r="30" spans="1:13" s="4" customFormat="1" ht="13.5" customHeight="1">
      <c r="A30" s="361"/>
      <c r="B30" s="261" t="s">
        <v>97</v>
      </c>
      <c r="C30" s="261"/>
      <c r="D30" s="361"/>
      <c r="E30" s="372" t="s">
        <v>98</v>
      </c>
      <c r="F30" s="361"/>
      <c r="G30" s="379">
        <v>12.6</v>
      </c>
      <c r="H30" s="379">
        <v>8.856</v>
      </c>
      <c r="I30" s="379">
        <v>16.738</v>
      </c>
      <c r="J30" s="379">
        <v>12.196</v>
      </c>
      <c r="K30" s="380">
        <v>12.598</v>
      </c>
      <c r="L30" s="382">
        <v>21.866</v>
      </c>
      <c r="M30" s="120"/>
    </row>
    <row r="31" spans="1:13" s="4" customFormat="1" ht="13.5" customHeight="1">
      <c r="A31" s="361"/>
      <c r="B31" s="361"/>
      <c r="C31" s="361"/>
      <c r="D31" s="361"/>
      <c r="E31" s="251" t="s">
        <v>99</v>
      </c>
      <c r="F31" s="261"/>
      <c r="G31" s="494">
        <v>12.088</v>
      </c>
      <c r="H31" s="494">
        <v>11.853</v>
      </c>
      <c r="I31" s="494">
        <v>13.836</v>
      </c>
      <c r="J31" s="494">
        <v>5.868</v>
      </c>
      <c r="K31" s="495">
        <v>10.919</v>
      </c>
      <c r="L31" s="496">
        <v>16.554</v>
      </c>
      <c r="M31" s="120"/>
    </row>
    <row r="32" spans="1:13" s="4" customFormat="1" ht="13.5" customHeight="1">
      <c r="A32" s="361"/>
      <c r="B32" s="361"/>
      <c r="C32" s="361"/>
      <c r="D32" s="361"/>
      <c r="E32" s="372" t="s">
        <v>100</v>
      </c>
      <c r="F32" s="361"/>
      <c r="G32" s="379">
        <v>5.83</v>
      </c>
      <c r="H32" s="379">
        <v>3.956</v>
      </c>
      <c r="I32" s="379">
        <v>12.489</v>
      </c>
      <c r="J32" s="379">
        <v>10.573</v>
      </c>
      <c r="K32" s="380">
        <v>8.212</v>
      </c>
      <c r="L32" s="382">
        <v>16.046</v>
      </c>
      <c r="M32" s="120"/>
    </row>
    <row r="33" spans="1:13" s="4" customFormat="1" ht="13.5" customHeight="1">
      <c r="A33" s="361"/>
      <c r="B33" s="361"/>
      <c r="C33" s="361"/>
      <c r="D33" s="361"/>
      <c r="E33" s="251" t="s">
        <v>101</v>
      </c>
      <c r="F33" s="261"/>
      <c r="G33" s="494">
        <v>126.522</v>
      </c>
      <c r="H33" s="494">
        <v>96.723</v>
      </c>
      <c r="I33" s="494">
        <v>126.524</v>
      </c>
      <c r="J33" s="494">
        <v>109.942</v>
      </c>
      <c r="K33" s="495">
        <v>114.91</v>
      </c>
      <c r="L33" s="496">
        <v>152.317</v>
      </c>
      <c r="M33" s="120"/>
    </row>
    <row r="34" spans="1:13" s="4" customFormat="1" ht="13.5" customHeight="1">
      <c r="A34" s="361"/>
      <c r="B34" s="361"/>
      <c r="C34" s="361"/>
      <c r="D34" s="361"/>
      <c r="E34" s="372" t="s">
        <v>102</v>
      </c>
      <c r="F34" s="361"/>
      <c r="G34" s="379">
        <v>440.891</v>
      </c>
      <c r="H34" s="379">
        <v>525.505</v>
      </c>
      <c r="I34" s="379">
        <v>521.321</v>
      </c>
      <c r="J34" s="379">
        <v>381.785</v>
      </c>
      <c r="K34" s="380">
        <v>467.681</v>
      </c>
      <c r="L34" s="382">
        <v>679.289</v>
      </c>
      <c r="M34" s="120"/>
    </row>
    <row r="35" spans="1:13" s="4" customFormat="1" ht="13.5" customHeight="1">
      <c r="A35" s="361"/>
      <c r="B35" s="361"/>
      <c r="C35" s="361"/>
      <c r="D35" s="361"/>
      <c r="E35" s="251" t="s">
        <v>103</v>
      </c>
      <c r="F35" s="261"/>
      <c r="G35" s="494">
        <v>166.709</v>
      </c>
      <c r="H35" s="494">
        <v>160.738</v>
      </c>
      <c r="I35" s="494">
        <v>138.873</v>
      </c>
      <c r="J35" s="494">
        <v>118.715</v>
      </c>
      <c r="K35" s="495">
        <v>146.278</v>
      </c>
      <c r="L35" s="496">
        <v>236.552</v>
      </c>
      <c r="M35" s="120"/>
    </row>
    <row r="36" spans="1:13" s="4" customFormat="1" ht="13.5" customHeight="1">
      <c r="A36" s="361"/>
      <c r="B36" s="261" t="s">
        <v>7</v>
      </c>
      <c r="C36" s="261"/>
      <c r="D36" s="361"/>
      <c r="E36" s="372" t="s">
        <v>105</v>
      </c>
      <c r="F36" s="361"/>
      <c r="G36" s="379">
        <v>6853</v>
      </c>
      <c r="H36" s="379">
        <v>6838</v>
      </c>
      <c r="I36" s="379">
        <v>6194</v>
      </c>
      <c r="J36" s="379">
        <v>4776</v>
      </c>
      <c r="K36" s="380">
        <v>6167</v>
      </c>
      <c r="L36" s="382">
        <v>9702</v>
      </c>
      <c r="M36" s="120"/>
    </row>
    <row r="37" spans="1:13" s="4" customFormat="1" ht="13.5" customHeight="1">
      <c r="A37" s="361"/>
      <c r="B37" s="361"/>
      <c r="C37" s="361"/>
      <c r="D37" s="361"/>
      <c r="E37" s="251" t="s">
        <v>106</v>
      </c>
      <c r="F37" s="261"/>
      <c r="G37" s="494">
        <v>203.277</v>
      </c>
      <c r="H37" s="494">
        <v>201.825</v>
      </c>
      <c r="I37" s="494">
        <v>202.746</v>
      </c>
      <c r="J37" s="494">
        <v>202.442</v>
      </c>
      <c r="K37" s="495">
        <v>202.571</v>
      </c>
      <c r="L37" s="496">
        <v>209.56</v>
      </c>
      <c r="M37" s="120"/>
    </row>
    <row r="38" spans="1:13" s="4" customFormat="1" ht="3.75" customHeight="1">
      <c r="A38" s="122"/>
      <c r="B38" s="122"/>
      <c r="C38" s="122"/>
      <c r="D38" s="122"/>
      <c r="E38" s="122"/>
      <c r="F38" s="124"/>
      <c r="G38" s="122"/>
      <c r="H38" s="122"/>
      <c r="I38" s="122"/>
      <c r="J38" s="122"/>
      <c r="K38" s="123"/>
      <c r="L38" s="123"/>
      <c r="M38" s="120"/>
    </row>
    <row r="39" spans="1:13" s="4" customFormat="1" ht="3.75" customHeight="1">
      <c r="A39" s="120"/>
      <c r="B39" s="120"/>
      <c r="C39" s="120"/>
      <c r="D39" s="120"/>
      <c r="E39" s="120"/>
      <c r="F39" s="125"/>
      <c r="G39" s="120"/>
      <c r="H39" s="120"/>
      <c r="I39" s="120"/>
      <c r="J39" s="120"/>
      <c r="K39" s="121"/>
      <c r="L39" s="121"/>
      <c r="M39" s="120"/>
    </row>
    <row r="40" spans="1:13" s="7" customFormat="1" ht="9">
      <c r="A40" s="559" t="s">
        <v>0</v>
      </c>
      <c r="B40" s="559" t="s">
        <v>192</v>
      </c>
      <c r="C40" s="120"/>
      <c r="D40" s="125"/>
      <c r="E40" s="126"/>
      <c r="F40" s="126"/>
      <c r="G40" s="126"/>
      <c r="H40" s="126"/>
      <c r="I40" s="126"/>
      <c r="J40" s="126"/>
      <c r="K40" s="127"/>
      <c r="L40" s="127"/>
      <c r="M40" s="126"/>
    </row>
    <row r="41" spans="1:13" s="7" customFormat="1" ht="9">
      <c r="A41" s="120" t="str">
        <f>"(1)"</f>
        <v>(1)</v>
      </c>
      <c r="B41" s="120" t="s">
        <v>123</v>
      </c>
      <c r="C41" s="120"/>
      <c r="D41" s="125"/>
      <c r="E41" s="126"/>
      <c r="F41" s="126"/>
      <c r="G41" s="126"/>
      <c r="H41" s="126"/>
      <c r="I41" s="126"/>
      <c r="J41" s="126"/>
      <c r="K41" s="127"/>
      <c r="L41" s="127"/>
      <c r="M41" s="126"/>
    </row>
    <row r="42" spans="1:13" s="4" customFormat="1" ht="9">
      <c r="A42" s="120"/>
      <c r="B42" s="120"/>
      <c r="C42" s="120"/>
      <c r="D42" s="120"/>
      <c r="E42" s="120"/>
      <c r="F42" s="120"/>
      <c r="G42" s="120"/>
      <c r="H42" s="120"/>
      <c r="I42" s="120"/>
      <c r="J42" s="120"/>
      <c r="K42" s="121"/>
      <c r="L42" s="121"/>
      <c r="M42" s="120"/>
    </row>
    <row r="43" spans="1:13" s="4" customFormat="1" ht="9">
      <c r="A43" s="120"/>
      <c r="B43" s="120"/>
      <c r="C43" s="120"/>
      <c r="D43" s="120"/>
      <c r="E43" s="120"/>
      <c r="F43" s="120"/>
      <c r="G43" s="120"/>
      <c r="H43" s="120"/>
      <c r="I43" s="120"/>
      <c r="J43" s="120"/>
      <c r="K43" s="121"/>
      <c r="L43" s="121"/>
      <c r="M43" s="120"/>
    </row>
    <row r="44" spans="1:13" s="4" customFormat="1" ht="9">
      <c r="A44" s="120"/>
      <c r="B44" s="120"/>
      <c r="C44" s="120"/>
      <c r="D44" s="120"/>
      <c r="E44" s="120"/>
      <c r="F44" s="120"/>
      <c r="G44" s="120"/>
      <c r="H44" s="120"/>
      <c r="I44" s="120"/>
      <c r="J44" s="120"/>
      <c r="K44" s="121"/>
      <c r="L44" s="121"/>
      <c r="M44" s="120"/>
    </row>
    <row r="45" spans="10:11" s="4" customFormat="1" ht="9">
      <c r="J45" s="9"/>
      <c r="K45" s="9"/>
    </row>
    <row r="46" spans="10:11" s="4" customFormat="1" ht="9">
      <c r="J46" s="9"/>
      <c r="K46" s="9"/>
    </row>
    <row r="47" spans="10:11" s="4" customFormat="1" ht="9">
      <c r="J47" s="9"/>
      <c r="K47" s="9"/>
    </row>
    <row r="48" spans="10:11" s="4" customFormat="1" ht="9">
      <c r="J48" s="9"/>
      <c r="K48" s="9"/>
    </row>
    <row r="49" spans="10:11" s="4" customFormat="1" ht="9">
      <c r="J49" s="9"/>
      <c r="K49" s="9"/>
    </row>
    <row r="50" spans="10:11" s="4" customFormat="1" ht="9">
      <c r="J50" s="9"/>
      <c r="K50" s="9"/>
    </row>
    <row r="51" spans="10:11" s="4" customFormat="1" ht="9">
      <c r="J51" s="9"/>
      <c r="K51" s="9"/>
    </row>
    <row r="52" spans="10:11" s="4" customFormat="1" ht="9">
      <c r="J52" s="9"/>
      <c r="K52" s="9"/>
    </row>
    <row r="53" spans="10:11" s="4" customFormat="1" ht="9">
      <c r="J53" s="9"/>
      <c r="K53" s="9"/>
    </row>
    <row r="54" spans="10:11" s="4" customFormat="1" ht="9">
      <c r="J54" s="9"/>
      <c r="K54" s="9"/>
    </row>
    <row r="55" spans="10:11" s="4" customFormat="1" ht="9">
      <c r="J55" s="9"/>
      <c r="K55" s="9"/>
    </row>
    <row r="56" spans="10:11" s="4" customFormat="1" ht="9">
      <c r="J56" s="9"/>
      <c r="K56" s="9"/>
    </row>
    <row r="57" spans="10:11" s="4" customFormat="1" ht="9">
      <c r="J57" s="9"/>
      <c r="K57" s="9"/>
    </row>
    <row r="58" spans="10:11" s="4" customFormat="1" ht="9">
      <c r="J58" s="9"/>
      <c r="K58" s="9"/>
    </row>
    <row r="59" spans="10:11" s="4" customFormat="1" ht="9">
      <c r="J59" s="9"/>
      <c r="K59" s="9"/>
    </row>
    <row r="60" spans="10:11" s="4" customFormat="1" ht="9">
      <c r="J60" s="9"/>
      <c r="K60" s="9"/>
    </row>
    <row r="61" spans="10:11" s="4" customFormat="1" ht="9">
      <c r="J61" s="9"/>
      <c r="K61" s="9"/>
    </row>
    <row r="62" spans="10:11" s="4" customFormat="1" ht="9">
      <c r="J62" s="9"/>
      <c r="K62" s="9"/>
    </row>
    <row r="63" spans="10:11" s="4" customFormat="1" ht="9">
      <c r="J63" s="9"/>
      <c r="K63" s="9"/>
    </row>
    <row r="64" spans="10:11" s="4" customFormat="1" ht="9">
      <c r="J64" s="9"/>
      <c r="K64" s="9"/>
    </row>
    <row r="65" spans="10:11" s="4" customFormat="1" ht="9">
      <c r="J65" s="9"/>
      <c r="K65" s="9"/>
    </row>
    <row r="66" spans="10:11" s="4" customFormat="1" ht="9">
      <c r="J66" s="9"/>
      <c r="K66" s="9"/>
    </row>
    <row r="67" spans="10:11" s="4" customFormat="1" ht="9">
      <c r="J67" s="9"/>
      <c r="K67" s="9"/>
    </row>
    <row r="68" spans="10:11" s="4" customFormat="1" ht="9">
      <c r="J68" s="9"/>
      <c r="K68" s="9"/>
    </row>
    <row r="69" spans="10:11" s="4" customFormat="1" ht="9">
      <c r="J69" s="9"/>
      <c r="K69" s="9"/>
    </row>
    <row r="70" spans="10:11" s="4" customFormat="1" ht="9">
      <c r="J70" s="9"/>
      <c r="K70" s="9"/>
    </row>
    <row r="71" spans="10:11" s="4" customFormat="1" ht="9">
      <c r="J71" s="9"/>
      <c r="K71" s="9"/>
    </row>
    <row r="72" spans="10:11" s="4" customFormat="1" ht="9">
      <c r="J72" s="9"/>
      <c r="K72" s="9"/>
    </row>
    <row r="73" spans="10:11" s="4" customFormat="1" ht="9">
      <c r="J73" s="9"/>
      <c r="K73" s="9"/>
    </row>
    <row r="74" spans="10:11" s="4" customFormat="1" ht="9">
      <c r="J74" s="9"/>
      <c r="K74" s="9"/>
    </row>
    <row r="75" spans="10:11" s="4" customFormat="1" ht="9">
      <c r="J75" s="9"/>
      <c r="K75" s="9"/>
    </row>
    <row r="76" spans="10:11" s="4" customFormat="1" ht="9">
      <c r="J76" s="9"/>
      <c r="K76" s="9"/>
    </row>
    <row r="77" spans="10:11" s="4" customFormat="1" ht="9">
      <c r="J77" s="9"/>
      <c r="K77" s="9"/>
    </row>
    <row r="78" spans="10:11" s="4" customFormat="1" ht="9">
      <c r="J78" s="9"/>
      <c r="K78" s="9"/>
    </row>
    <row r="79" spans="10:11" s="4" customFormat="1" ht="9">
      <c r="J79" s="9"/>
      <c r="K79" s="9"/>
    </row>
    <row r="80" spans="10:11" s="4" customFormat="1" ht="9">
      <c r="J80" s="9"/>
      <c r="K80" s="9"/>
    </row>
    <row r="81" spans="10:11" s="4" customFormat="1" ht="9">
      <c r="J81" s="9"/>
      <c r="K81" s="9"/>
    </row>
    <row r="82" spans="10:11" s="4" customFormat="1" ht="9">
      <c r="J82" s="9"/>
      <c r="K82" s="9"/>
    </row>
    <row r="83" spans="10:11" s="4" customFormat="1" ht="9">
      <c r="J83" s="9"/>
      <c r="K83" s="9"/>
    </row>
    <row r="84" spans="10:11" s="4" customFormat="1" ht="9">
      <c r="J84" s="9"/>
      <c r="K84" s="9"/>
    </row>
    <row r="85" spans="10:11" s="4" customFormat="1" ht="9">
      <c r="J85" s="9"/>
      <c r="K85" s="9"/>
    </row>
    <row r="86" spans="10:11" s="4" customFormat="1" ht="9">
      <c r="J86" s="9"/>
      <c r="K86" s="9"/>
    </row>
    <row r="87" spans="10:11" s="4" customFormat="1" ht="9">
      <c r="J87" s="9"/>
      <c r="K87" s="9"/>
    </row>
    <row r="88" spans="10:11" s="4" customFormat="1" ht="9">
      <c r="J88" s="9"/>
      <c r="K88" s="9"/>
    </row>
    <row r="89" spans="10:11" s="4" customFormat="1" ht="9">
      <c r="J89" s="9"/>
      <c r="K89" s="9"/>
    </row>
    <row r="90" spans="10:11" s="4" customFormat="1" ht="9">
      <c r="J90" s="9"/>
      <c r="K90" s="9"/>
    </row>
    <row r="91" spans="10:11" s="4" customFormat="1" ht="9">
      <c r="J91" s="9"/>
      <c r="K91" s="9"/>
    </row>
    <row r="92" spans="10:11" s="4" customFormat="1" ht="9">
      <c r="J92" s="9"/>
      <c r="K92" s="9"/>
    </row>
    <row r="93" spans="10:11" s="4" customFormat="1" ht="9">
      <c r="J93" s="9"/>
      <c r="K93" s="9"/>
    </row>
    <row r="94" spans="10:11" s="4" customFormat="1" ht="9">
      <c r="J94" s="9"/>
      <c r="K94" s="9"/>
    </row>
    <row r="95" spans="10:11" s="4" customFormat="1" ht="9">
      <c r="J95" s="9"/>
      <c r="K95" s="9"/>
    </row>
    <row r="96" spans="10:11" s="4" customFormat="1" ht="9">
      <c r="J96" s="9"/>
      <c r="K96" s="9"/>
    </row>
    <row r="97" spans="10:11" s="4" customFormat="1" ht="9">
      <c r="J97" s="9"/>
      <c r="K97" s="9"/>
    </row>
    <row r="98" spans="10:11" s="4" customFormat="1" ht="9">
      <c r="J98" s="9"/>
      <c r="K98" s="9"/>
    </row>
    <row r="99" spans="10:11" s="4" customFormat="1" ht="9">
      <c r="J99" s="9"/>
      <c r="K99" s="9"/>
    </row>
    <row r="100" spans="10:11" s="4" customFormat="1" ht="9">
      <c r="J100" s="9"/>
      <c r="K100" s="9"/>
    </row>
    <row r="101" spans="10:11" s="4" customFormat="1" ht="9">
      <c r="J101" s="9"/>
      <c r="K101" s="9"/>
    </row>
    <row r="102" spans="10:11" s="4" customFormat="1" ht="9">
      <c r="J102" s="9"/>
      <c r="K102" s="9"/>
    </row>
    <row r="103" spans="10:11" s="4" customFormat="1" ht="9">
      <c r="J103" s="9"/>
      <c r="K103" s="9"/>
    </row>
    <row r="104" spans="10:11" s="4" customFormat="1" ht="9">
      <c r="J104" s="9"/>
      <c r="K104" s="9"/>
    </row>
    <row r="105" spans="10:11" s="4" customFormat="1" ht="9">
      <c r="J105" s="9"/>
      <c r="K105" s="9"/>
    </row>
    <row r="106" spans="10:11" s="4" customFormat="1" ht="9">
      <c r="J106" s="9"/>
      <c r="K106" s="9"/>
    </row>
    <row r="107" spans="10:11" s="4" customFormat="1" ht="9">
      <c r="J107" s="9"/>
      <c r="K107" s="9"/>
    </row>
    <row r="108" spans="10:11" s="4" customFormat="1" ht="9">
      <c r="J108" s="9"/>
      <c r="K108" s="9"/>
    </row>
    <row r="109" spans="10:11" s="4" customFormat="1" ht="9">
      <c r="J109" s="9"/>
      <c r="K109" s="9"/>
    </row>
    <row r="110" spans="10:11" s="4" customFormat="1" ht="9">
      <c r="J110" s="9"/>
      <c r="K110" s="9"/>
    </row>
    <row r="111" spans="10:11" s="4" customFormat="1" ht="9">
      <c r="J111" s="9"/>
      <c r="K111" s="9"/>
    </row>
    <row r="112" spans="10:11" s="4" customFormat="1" ht="9">
      <c r="J112" s="9"/>
      <c r="K112" s="9"/>
    </row>
    <row r="113" spans="10:11" s="4" customFormat="1" ht="9">
      <c r="J113" s="9"/>
      <c r="K113" s="9"/>
    </row>
    <row r="114" spans="10:11" s="4" customFormat="1" ht="9">
      <c r="J114" s="9"/>
      <c r="K114" s="9"/>
    </row>
    <row r="115" spans="10:11" s="4" customFormat="1" ht="9">
      <c r="J115" s="9"/>
      <c r="K115" s="9"/>
    </row>
    <row r="116" spans="10:11" s="4" customFormat="1" ht="9">
      <c r="J116" s="9"/>
      <c r="K116" s="9"/>
    </row>
    <row r="117" spans="10:11" s="4" customFormat="1" ht="9">
      <c r="J117" s="9"/>
      <c r="K117" s="9"/>
    </row>
    <row r="118" spans="10:11" s="4" customFormat="1" ht="9">
      <c r="J118" s="9"/>
      <c r="K118" s="9"/>
    </row>
    <row r="119" spans="10:11" s="4" customFormat="1" ht="9">
      <c r="J119" s="9"/>
      <c r="K119" s="9"/>
    </row>
    <row r="120" spans="10:11" s="4" customFormat="1" ht="9">
      <c r="J120" s="9"/>
      <c r="K120" s="9"/>
    </row>
    <row r="121" spans="10:11" s="4" customFormat="1" ht="9">
      <c r="J121" s="9"/>
      <c r="K121" s="9"/>
    </row>
    <row r="122" spans="10:11" s="4" customFormat="1" ht="9">
      <c r="J122" s="9"/>
      <c r="K122" s="9"/>
    </row>
    <row r="123" spans="10:11" s="4" customFormat="1" ht="9">
      <c r="J123" s="9"/>
      <c r="K123" s="9"/>
    </row>
    <row r="124" spans="10:11" s="4" customFormat="1" ht="9">
      <c r="J124" s="9"/>
      <c r="K124" s="9"/>
    </row>
    <row r="125" spans="10:11" s="4" customFormat="1" ht="9">
      <c r="J125" s="9"/>
      <c r="K125" s="9"/>
    </row>
    <row r="126" spans="10:11" s="4" customFormat="1" ht="9">
      <c r="J126" s="9"/>
      <c r="K126" s="9"/>
    </row>
    <row r="127" spans="10:11" s="4" customFormat="1" ht="9">
      <c r="J127" s="9"/>
      <c r="K127" s="9"/>
    </row>
    <row r="128" spans="10:11" s="4" customFormat="1" ht="9">
      <c r="J128" s="9"/>
      <c r="K128" s="9"/>
    </row>
    <row r="129" spans="10:11" s="4" customFormat="1" ht="9">
      <c r="J129" s="9"/>
      <c r="K129" s="9"/>
    </row>
    <row r="130" spans="10:11" s="4" customFormat="1" ht="9">
      <c r="J130" s="9"/>
      <c r="K130" s="9"/>
    </row>
    <row r="131" spans="10:11" s="4" customFormat="1" ht="9">
      <c r="J131" s="9"/>
      <c r="K131" s="9"/>
    </row>
    <row r="132" spans="10:11" s="4" customFormat="1" ht="9">
      <c r="J132" s="9"/>
      <c r="K132" s="9"/>
    </row>
    <row r="133" spans="10:11" s="4" customFormat="1" ht="9">
      <c r="J133" s="9"/>
      <c r="K133" s="9"/>
    </row>
    <row r="134" spans="10:11" s="4" customFormat="1" ht="9">
      <c r="J134" s="9"/>
      <c r="K134" s="9"/>
    </row>
    <row r="135" spans="10:11" s="4" customFormat="1" ht="9">
      <c r="J135" s="9"/>
      <c r="K135" s="9"/>
    </row>
    <row r="136" spans="10:11" s="4" customFormat="1" ht="9">
      <c r="J136" s="9"/>
      <c r="K136" s="9"/>
    </row>
    <row r="137" spans="10:11" s="4" customFormat="1" ht="9">
      <c r="J137" s="9"/>
      <c r="K137" s="9"/>
    </row>
    <row r="138" spans="10:11" s="4" customFormat="1" ht="9">
      <c r="J138" s="9"/>
      <c r="K138" s="9"/>
    </row>
    <row r="139" spans="10:11" s="4" customFormat="1" ht="9">
      <c r="J139" s="9"/>
      <c r="K139" s="9"/>
    </row>
    <row r="140" spans="10:11" s="4" customFormat="1" ht="9">
      <c r="J140" s="9"/>
      <c r="K140" s="9"/>
    </row>
    <row r="141" spans="10:11" s="4" customFormat="1" ht="9">
      <c r="J141" s="9"/>
      <c r="K141" s="9"/>
    </row>
    <row r="142" spans="10:11" s="4" customFormat="1" ht="9">
      <c r="J142" s="9"/>
      <c r="K142" s="9"/>
    </row>
    <row r="143" spans="10:11" s="4" customFormat="1" ht="9">
      <c r="J143" s="9"/>
      <c r="K143" s="9"/>
    </row>
    <row r="144" spans="10:11" s="4" customFormat="1" ht="9">
      <c r="J144" s="9"/>
      <c r="K144" s="9"/>
    </row>
    <row r="145" spans="10:11" s="4" customFormat="1" ht="9">
      <c r="J145" s="9"/>
      <c r="K145" s="9"/>
    </row>
    <row r="146" spans="10:11" s="4" customFormat="1" ht="9">
      <c r="J146" s="9"/>
      <c r="K146" s="9"/>
    </row>
    <row r="147" spans="10:11" s="4" customFormat="1" ht="9">
      <c r="J147" s="9"/>
      <c r="K147" s="9"/>
    </row>
    <row r="148" spans="10:11" s="4" customFormat="1" ht="9">
      <c r="J148" s="9"/>
      <c r="K148" s="9"/>
    </row>
    <row r="149" spans="10:11" s="4" customFormat="1" ht="9">
      <c r="J149" s="9"/>
      <c r="K149" s="9"/>
    </row>
    <row r="150" spans="10:11" s="4" customFormat="1" ht="9">
      <c r="J150" s="9"/>
      <c r="K150" s="9"/>
    </row>
    <row r="151" spans="10:11" s="4" customFormat="1" ht="9">
      <c r="J151" s="9"/>
      <c r="K151" s="9"/>
    </row>
    <row r="152" spans="10:11" s="4" customFormat="1" ht="9">
      <c r="J152" s="9"/>
      <c r="K152" s="9"/>
    </row>
    <row r="153" spans="10:11" s="4" customFormat="1" ht="9">
      <c r="J153" s="9"/>
      <c r="K153" s="9"/>
    </row>
    <row r="154" spans="10:11" s="4" customFormat="1" ht="9">
      <c r="J154" s="9"/>
      <c r="K154" s="9"/>
    </row>
    <row r="155" spans="10:11" s="4" customFormat="1" ht="9">
      <c r="J155" s="9"/>
      <c r="K155" s="9"/>
    </row>
    <row r="156" spans="10:11" s="4" customFormat="1" ht="9">
      <c r="J156" s="9"/>
      <c r="K156" s="9"/>
    </row>
    <row r="157" spans="10:11" s="4" customFormat="1" ht="9">
      <c r="J157" s="9"/>
      <c r="K157" s="9"/>
    </row>
    <row r="158" spans="10:11" s="4" customFormat="1" ht="9">
      <c r="J158" s="9"/>
      <c r="K158" s="9"/>
    </row>
    <row r="159" spans="10:11" s="4" customFormat="1" ht="9">
      <c r="J159" s="9"/>
      <c r="K159" s="9"/>
    </row>
    <row r="160" spans="10:11" s="4" customFormat="1" ht="9">
      <c r="J160" s="9"/>
      <c r="K160" s="9"/>
    </row>
    <row r="161" spans="10:11" s="4" customFormat="1" ht="9">
      <c r="J161" s="9"/>
      <c r="K161" s="9"/>
    </row>
    <row r="162" spans="10:11" s="4" customFormat="1" ht="9">
      <c r="J162" s="9"/>
      <c r="K162" s="9"/>
    </row>
    <row r="163" spans="10:11" s="4" customFormat="1" ht="9">
      <c r="J163" s="9"/>
      <c r="K163" s="9"/>
    </row>
    <row r="164" spans="10:11" s="4" customFormat="1" ht="9">
      <c r="J164" s="9"/>
      <c r="K164" s="9"/>
    </row>
    <row r="165" spans="10:11" s="4" customFormat="1" ht="9">
      <c r="J165" s="9"/>
      <c r="K165" s="9"/>
    </row>
    <row r="166" spans="10:11" s="4" customFormat="1" ht="9">
      <c r="J166" s="9"/>
      <c r="K166" s="9"/>
    </row>
    <row r="167" spans="10:11" s="4" customFormat="1" ht="9">
      <c r="J167" s="9"/>
      <c r="K167" s="9"/>
    </row>
    <row r="168" spans="10:11" s="4" customFormat="1" ht="9">
      <c r="J168" s="9"/>
      <c r="K168" s="9"/>
    </row>
    <row r="169" spans="10:11" s="4" customFormat="1" ht="9">
      <c r="J169" s="9"/>
      <c r="K169" s="9"/>
    </row>
    <row r="170" spans="10:11" s="4" customFormat="1" ht="9">
      <c r="J170" s="9"/>
      <c r="K170" s="9"/>
    </row>
    <row r="171" spans="10:11" s="4" customFormat="1" ht="9">
      <c r="J171" s="9"/>
      <c r="K171" s="9"/>
    </row>
    <row r="172" spans="10:11" s="4" customFormat="1" ht="9">
      <c r="J172" s="9"/>
      <c r="K172" s="9"/>
    </row>
    <row r="173" spans="10:11" s="4" customFormat="1" ht="9">
      <c r="J173" s="9"/>
      <c r="K173" s="9"/>
    </row>
    <row r="174" spans="10:11" s="4" customFormat="1" ht="9">
      <c r="J174" s="9"/>
      <c r="K174" s="9"/>
    </row>
    <row r="175" spans="10:11" s="4" customFormat="1" ht="9">
      <c r="J175" s="9"/>
      <c r="K175" s="9"/>
    </row>
    <row r="176" spans="10:11" s="4" customFormat="1" ht="9">
      <c r="J176" s="9"/>
      <c r="K176" s="9"/>
    </row>
    <row r="177" spans="10:11" s="4" customFormat="1" ht="9">
      <c r="J177" s="9"/>
      <c r="K177" s="9"/>
    </row>
    <row r="178" spans="10:11" s="4" customFormat="1" ht="9">
      <c r="J178" s="9"/>
      <c r="K178" s="9"/>
    </row>
    <row r="179" spans="10:11" s="4" customFormat="1" ht="9">
      <c r="J179" s="9"/>
      <c r="K179" s="9"/>
    </row>
    <row r="180" spans="10:11" s="4" customFormat="1" ht="9">
      <c r="J180" s="9"/>
      <c r="K180" s="9"/>
    </row>
    <row r="181" spans="10:11" s="4" customFormat="1" ht="9">
      <c r="J181" s="9"/>
      <c r="K181" s="9"/>
    </row>
    <row r="182" spans="10:11" s="4" customFormat="1" ht="9">
      <c r="J182" s="9"/>
      <c r="K182" s="9"/>
    </row>
    <row r="183" spans="10:11" s="4" customFormat="1" ht="9">
      <c r="J183" s="9"/>
      <c r="K183" s="9"/>
    </row>
    <row r="184" spans="10:11" s="4" customFormat="1" ht="9">
      <c r="J184" s="9"/>
      <c r="K184" s="9"/>
    </row>
    <row r="185" spans="10:11" s="4" customFormat="1" ht="9">
      <c r="J185" s="9"/>
      <c r="K185" s="9"/>
    </row>
    <row r="186" spans="10:11" s="4" customFormat="1" ht="9">
      <c r="J186" s="9"/>
      <c r="K186" s="9"/>
    </row>
    <row r="187" spans="10:11" s="4" customFormat="1" ht="9">
      <c r="J187" s="9"/>
      <c r="K187" s="9"/>
    </row>
    <row r="188" spans="10:11" s="4" customFormat="1" ht="9">
      <c r="J188" s="9"/>
      <c r="K188" s="9"/>
    </row>
    <row r="189" spans="10:11" s="4" customFormat="1" ht="9">
      <c r="J189" s="9"/>
      <c r="K189" s="9"/>
    </row>
    <row r="190" spans="10:11" s="4" customFormat="1" ht="9">
      <c r="J190" s="9"/>
      <c r="K190" s="9"/>
    </row>
    <row r="191" spans="10:11" s="4" customFormat="1" ht="9">
      <c r="J191" s="9"/>
      <c r="K191" s="9"/>
    </row>
    <row r="192" spans="10:11" s="4" customFormat="1" ht="9">
      <c r="J192" s="9"/>
      <c r="K192" s="9"/>
    </row>
    <row r="193" spans="10:11" s="4" customFormat="1" ht="9">
      <c r="J193" s="9"/>
      <c r="K193" s="9"/>
    </row>
    <row r="194" spans="10:11" s="4" customFormat="1" ht="9">
      <c r="J194" s="9"/>
      <c r="K194" s="9"/>
    </row>
    <row r="195" spans="10:11" s="4" customFormat="1" ht="9">
      <c r="J195" s="9"/>
      <c r="K195" s="9"/>
    </row>
    <row r="196" spans="10:11" s="4" customFormat="1" ht="9">
      <c r="J196" s="9"/>
      <c r="K196" s="9"/>
    </row>
    <row r="197" spans="10:11" s="4" customFormat="1" ht="9">
      <c r="J197" s="9"/>
      <c r="K197" s="9"/>
    </row>
    <row r="198" spans="10:11" s="4" customFormat="1" ht="9">
      <c r="J198" s="9"/>
      <c r="K198" s="9"/>
    </row>
    <row r="199" spans="10:11" s="4" customFormat="1" ht="9">
      <c r="J199" s="9"/>
      <c r="K199" s="9"/>
    </row>
    <row r="200" spans="10:11" s="4" customFormat="1" ht="9">
      <c r="J200" s="9"/>
      <c r="K200" s="9"/>
    </row>
    <row r="201" spans="10:11" s="4" customFormat="1" ht="9">
      <c r="J201" s="9"/>
      <c r="K201" s="9"/>
    </row>
    <row r="202" spans="10:11" s="4" customFormat="1" ht="9">
      <c r="J202" s="9"/>
      <c r="K202" s="9"/>
    </row>
    <row r="203" spans="10:11" s="4" customFormat="1" ht="9">
      <c r="J203" s="9"/>
      <c r="K203" s="9"/>
    </row>
    <row r="204" spans="10:11" s="4" customFormat="1" ht="9">
      <c r="J204" s="9"/>
      <c r="K204" s="9"/>
    </row>
    <row r="205" spans="10:11" s="4" customFormat="1" ht="9">
      <c r="J205" s="9"/>
      <c r="K205" s="9"/>
    </row>
    <row r="206" spans="10:11" s="4" customFormat="1" ht="9">
      <c r="J206" s="9"/>
      <c r="K206" s="9"/>
    </row>
    <row r="207" spans="10:11" s="4" customFormat="1" ht="9">
      <c r="J207" s="9"/>
      <c r="K207" s="9"/>
    </row>
    <row r="208" spans="10:11" s="4" customFormat="1" ht="9">
      <c r="J208" s="9"/>
      <c r="K208" s="9"/>
    </row>
    <row r="209" spans="10:11" s="4" customFormat="1" ht="9">
      <c r="J209" s="9"/>
      <c r="K209" s="9"/>
    </row>
    <row r="210" spans="10:11" s="4" customFormat="1" ht="9">
      <c r="J210" s="9"/>
      <c r="K210" s="9"/>
    </row>
    <row r="211" spans="10:11" s="4" customFormat="1" ht="9">
      <c r="J211" s="9"/>
      <c r="K211" s="9"/>
    </row>
    <row r="212" spans="10:11" s="4" customFormat="1" ht="9">
      <c r="J212" s="9"/>
      <c r="K212" s="9"/>
    </row>
    <row r="213" spans="10:11" s="4" customFormat="1" ht="9">
      <c r="J213" s="9"/>
      <c r="K213" s="9"/>
    </row>
    <row r="214" spans="10:11" s="4" customFormat="1" ht="9">
      <c r="J214" s="9"/>
      <c r="K214" s="9"/>
    </row>
    <row r="215" spans="10:11" s="4" customFormat="1" ht="9">
      <c r="J215" s="9"/>
      <c r="K215" s="9"/>
    </row>
    <row r="216" spans="10:11" s="4" customFormat="1" ht="9">
      <c r="J216" s="9"/>
      <c r="K216" s="9"/>
    </row>
    <row r="217" spans="10:11" s="4" customFormat="1" ht="9">
      <c r="J217" s="9"/>
      <c r="K217" s="9"/>
    </row>
    <row r="218" spans="10:11" s="4" customFormat="1" ht="9">
      <c r="J218" s="9"/>
      <c r="K218" s="9"/>
    </row>
    <row r="219" spans="10:11" s="4" customFormat="1" ht="9">
      <c r="J219" s="9"/>
      <c r="K219" s="9"/>
    </row>
    <row r="220" spans="10:11" s="4" customFormat="1" ht="9">
      <c r="J220" s="9"/>
      <c r="K220" s="9"/>
    </row>
    <row r="221" spans="10:11" s="4" customFormat="1" ht="9">
      <c r="J221" s="9"/>
      <c r="K221" s="9"/>
    </row>
    <row r="222" spans="10:11" s="4" customFormat="1" ht="9">
      <c r="J222" s="9"/>
      <c r="K222" s="9"/>
    </row>
    <row r="223" spans="10:11" s="4" customFormat="1" ht="9">
      <c r="J223" s="9"/>
      <c r="K223" s="9"/>
    </row>
    <row r="224" spans="10:11" s="4" customFormat="1" ht="9">
      <c r="J224" s="9"/>
      <c r="K224" s="9"/>
    </row>
    <row r="225" spans="10:11" s="4" customFormat="1" ht="9">
      <c r="J225" s="9"/>
      <c r="K225" s="9"/>
    </row>
    <row r="226" spans="10:11" s="4" customFormat="1" ht="9">
      <c r="J226" s="9"/>
      <c r="K226" s="9"/>
    </row>
    <row r="227" spans="10:11" s="4" customFormat="1" ht="9">
      <c r="J227" s="9"/>
      <c r="K227" s="9"/>
    </row>
    <row r="228" spans="10:11" s="4" customFormat="1" ht="9">
      <c r="J228" s="9"/>
      <c r="K228" s="9"/>
    </row>
    <row r="229" spans="10:11" s="4" customFormat="1" ht="9">
      <c r="J229" s="9"/>
      <c r="K229" s="9"/>
    </row>
    <row r="230" spans="10:11" s="4" customFormat="1" ht="9">
      <c r="J230" s="9"/>
      <c r="K230" s="9"/>
    </row>
    <row r="231" spans="10:11" s="4" customFormat="1" ht="9">
      <c r="J231" s="9"/>
      <c r="K231" s="9"/>
    </row>
    <row r="232" spans="10:11" s="4" customFormat="1" ht="9">
      <c r="J232" s="9"/>
      <c r="K232" s="9"/>
    </row>
    <row r="233" spans="10:11" s="4" customFormat="1" ht="9">
      <c r="J233" s="9"/>
      <c r="K233" s="9"/>
    </row>
    <row r="234" spans="10:11" s="4" customFormat="1" ht="9">
      <c r="J234" s="9"/>
      <c r="K234" s="9"/>
    </row>
    <row r="235" spans="10:11" s="4" customFormat="1" ht="9">
      <c r="J235" s="9"/>
      <c r="K235" s="9"/>
    </row>
    <row r="236" spans="10:11" s="4" customFormat="1" ht="9">
      <c r="J236" s="9"/>
      <c r="K236" s="9"/>
    </row>
    <row r="237" spans="10:11" s="4" customFormat="1" ht="9">
      <c r="J237" s="9"/>
      <c r="K237" s="9"/>
    </row>
    <row r="238" spans="10:11" s="4" customFormat="1" ht="9">
      <c r="J238" s="9"/>
      <c r="K238" s="9"/>
    </row>
    <row r="239" spans="10:11" s="4" customFormat="1" ht="9">
      <c r="J239" s="9"/>
      <c r="K239" s="9"/>
    </row>
    <row r="240" spans="10:11" s="4" customFormat="1" ht="9">
      <c r="J240" s="9"/>
      <c r="K240" s="9"/>
    </row>
    <row r="241" spans="10:11" s="4" customFormat="1" ht="9">
      <c r="J241" s="9"/>
      <c r="K241" s="9"/>
    </row>
    <row r="242" spans="10:11" s="4" customFormat="1" ht="9">
      <c r="J242" s="9"/>
      <c r="K242" s="9"/>
    </row>
    <row r="243" spans="10:11" s="4" customFormat="1" ht="9">
      <c r="J243" s="9"/>
      <c r="K243" s="9"/>
    </row>
    <row r="244" spans="10:11" s="4" customFormat="1" ht="9">
      <c r="J244" s="9"/>
      <c r="K244" s="9"/>
    </row>
    <row r="245" spans="10:11" s="4" customFormat="1" ht="9">
      <c r="J245" s="9"/>
      <c r="K245" s="9"/>
    </row>
    <row r="246" spans="10:11" s="4" customFormat="1" ht="9">
      <c r="J246" s="9"/>
      <c r="K246" s="9"/>
    </row>
    <row r="247" spans="10:11" s="4" customFormat="1" ht="9">
      <c r="J247" s="9"/>
      <c r="K247" s="9"/>
    </row>
    <row r="248" spans="10:11" s="4" customFormat="1" ht="9">
      <c r="J248" s="9"/>
      <c r="K248" s="9"/>
    </row>
    <row r="249" spans="10:11" s="4" customFormat="1" ht="9">
      <c r="J249" s="9"/>
      <c r="K249" s="9"/>
    </row>
    <row r="250" spans="10:11" s="4" customFormat="1" ht="9">
      <c r="J250" s="9"/>
      <c r="K250" s="9"/>
    </row>
    <row r="251" spans="10:11" s="4" customFormat="1" ht="9">
      <c r="J251" s="9"/>
      <c r="K251" s="9"/>
    </row>
    <row r="252" spans="10:11" s="4" customFormat="1" ht="9">
      <c r="J252" s="9"/>
      <c r="K252" s="9"/>
    </row>
    <row r="253" spans="10:11" s="4" customFormat="1" ht="9">
      <c r="J253" s="9"/>
      <c r="K253" s="9"/>
    </row>
    <row r="254" spans="10:11" s="4" customFormat="1" ht="9">
      <c r="J254" s="9"/>
      <c r="K254" s="9"/>
    </row>
    <row r="255" spans="10:11" s="4" customFormat="1" ht="9">
      <c r="J255" s="9"/>
      <c r="K255" s="9"/>
    </row>
    <row r="256" spans="10:11" s="4" customFormat="1" ht="9">
      <c r="J256" s="9"/>
      <c r="K256" s="9"/>
    </row>
    <row r="257" spans="10:11" s="4" customFormat="1" ht="9">
      <c r="J257" s="9"/>
      <c r="K257" s="9"/>
    </row>
    <row r="258" spans="10:11" s="4" customFormat="1" ht="9">
      <c r="J258" s="9"/>
      <c r="K258" s="9"/>
    </row>
    <row r="259" spans="10:11" s="4" customFormat="1" ht="9">
      <c r="J259" s="9"/>
      <c r="K259" s="9"/>
    </row>
    <row r="260" spans="10:11" s="4" customFormat="1" ht="9">
      <c r="J260" s="9"/>
      <c r="K260" s="9"/>
    </row>
    <row r="261" spans="10:11" s="4" customFormat="1" ht="9">
      <c r="J261" s="9"/>
      <c r="K261" s="9"/>
    </row>
    <row r="262" spans="10:11" s="4" customFormat="1" ht="9">
      <c r="J262" s="9"/>
      <c r="K262" s="9"/>
    </row>
    <row r="263" spans="10:11" s="4" customFormat="1" ht="9">
      <c r="J263" s="9"/>
      <c r="K263" s="9"/>
    </row>
    <row r="264" spans="10:11" s="4" customFormat="1" ht="9">
      <c r="J264" s="9"/>
      <c r="K264" s="9"/>
    </row>
    <row r="265" spans="10:11" s="4" customFormat="1" ht="9">
      <c r="J265" s="9"/>
      <c r="K265" s="9"/>
    </row>
    <row r="266" spans="10:11" s="4" customFormat="1" ht="9">
      <c r="J266" s="9"/>
      <c r="K266" s="9"/>
    </row>
    <row r="267" spans="10:11" s="4" customFormat="1" ht="9">
      <c r="J267" s="9"/>
      <c r="K267" s="9"/>
    </row>
    <row r="268" spans="10:11" s="4" customFormat="1" ht="9">
      <c r="J268" s="9"/>
      <c r="K268" s="9"/>
    </row>
    <row r="269" spans="10:11" s="4" customFormat="1" ht="9">
      <c r="J269" s="9"/>
      <c r="K269" s="9"/>
    </row>
    <row r="270" spans="10:11" s="4" customFormat="1" ht="9">
      <c r="J270" s="9"/>
      <c r="K270" s="9"/>
    </row>
    <row r="271" spans="10:11" s="4" customFormat="1" ht="9">
      <c r="J271" s="9"/>
      <c r="K271" s="9"/>
    </row>
    <row r="272" spans="10:11" s="4" customFormat="1" ht="9">
      <c r="J272" s="9"/>
      <c r="K272" s="9"/>
    </row>
    <row r="273" spans="10:11" s="4" customFormat="1" ht="9">
      <c r="J273" s="9"/>
      <c r="K273" s="9"/>
    </row>
    <row r="274" spans="10:11" s="4" customFormat="1" ht="9">
      <c r="J274" s="9"/>
      <c r="K274" s="9"/>
    </row>
    <row r="275" spans="10:11" s="4" customFormat="1" ht="9">
      <c r="J275" s="9"/>
      <c r="K275" s="9"/>
    </row>
    <row r="276" spans="10:11" s="4" customFormat="1" ht="9">
      <c r="J276" s="9"/>
      <c r="K276" s="9"/>
    </row>
    <row r="277" spans="10:11" s="4" customFormat="1" ht="9">
      <c r="J277" s="9"/>
      <c r="K277" s="9"/>
    </row>
    <row r="278" spans="10:11" s="4" customFormat="1" ht="9">
      <c r="J278" s="9"/>
      <c r="K278" s="9"/>
    </row>
    <row r="279" spans="10:11" s="4" customFormat="1" ht="9">
      <c r="J279" s="9"/>
      <c r="K279" s="9"/>
    </row>
    <row r="280" spans="10:11" s="4" customFormat="1" ht="9">
      <c r="J280" s="9"/>
      <c r="K280" s="9"/>
    </row>
    <row r="281" spans="10:11" s="4" customFormat="1" ht="9">
      <c r="J281" s="9"/>
      <c r="K281" s="9"/>
    </row>
    <row r="282" spans="10:11" s="4" customFormat="1" ht="9">
      <c r="J282" s="9"/>
      <c r="K282" s="9"/>
    </row>
    <row r="283" spans="10:11" s="4" customFormat="1" ht="9">
      <c r="J283" s="9"/>
      <c r="K283" s="9"/>
    </row>
    <row r="284" spans="10:11" s="4" customFormat="1" ht="9">
      <c r="J284" s="9"/>
      <c r="K284" s="9"/>
    </row>
    <row r="285" spans="10:11" s="4" customFormat="1" ht="9">
      <c r="J285" s="9"/>
      <c r="K285" s="9"/>
    </row>
    <row r="286" spans="10:11" s="4" customFormat="1" ht="9">
      <c r="J286" s="9"/>
      <c r="K286" s="9"/>
    </row>
    <row r="287" spans="10:11" s="4" customFormat="1" ht="9">
      <c r="J287" s="9"/>
      <c r="K287" s="9"/>
    </row>
    <row r="288" spans="10:11" s="4" customFormat="1" ht="9">
      <c r="J288" s="9"/>
      <c r="K288" s="9"/>
    </row>
    <row r="289" spans="10:11" s="4" customFormat="1" ht="9">
      <c r="J289" s="9"/>
      <c r="K289" s="9"/>
    </row>
    <row r="290" spans="10:11" s="4" customFormat="1" ht="9">
      <c r="J290" s="9"/>
      <c r="K290" s="9"/>
    </row>
    <row r="291" spans="10:11" s="4" customFormat="1" ht="9">
      <c r="J291" s="9"/>
      <c r="K291" s="9"/>
    </row>
    <row r="292" spans="10:11" s="4" customFormat="1" ht="9">
      <c r="J292" s="9"/>
      <c r="K292" s="9"/>
    </row>
    <row r="293" spans="10:11" s="4" customFormat="1" ht="9">
      <c r="J293" s="9"/>
      <c r="K293" s="9"/>
    </row>
    <row r="294" spans="10:11" s="4" customFormat="1" ht="9">
      <c r="J294" s="9"/>
      <c r="K294" s="9"/>
    </row>
    <row r="295" spans="10:11" s="4" customFormat="1" ht="9">
      <c r="J295" s="9"/>
      <c r="K295" s="9"/>
    </row>
    <row r="296" spans="10:11" s="4" customFormat="1" ht="9">
      <c r="J296" s="9"/>
      <c r="K296" s="9"/>
    </row>
    <row r="297" spans="10:11" s="4" customFormat="1" ht="9">
      <c r="J297" s="9"/>
      <c r="K297" s="9"/>
    </row>
    <row r="298" spans="10:11" s="4" customFormat="1" ht="9">
      <c r="J298" s="9"/>
      <c r="K298" s="9"/>
    </row>
    <row r="299" spans="10:11" s="4" customFormat="1" ht="9">
      <c r="J299" s="9"/>
      <c r="K299" s="9"/>
    </row>
    <row r="300" spans="10:11" s="4" customFormat="1" ht="9">
      <c r="J300" s="9"/>
      <c r="K300" s="9"/>
    </row>
    <row r="301" spans="10:11" s="4" customFormat="1" ht="9">
      <c r="J301" s="9"/>
      <c r="K301" s="9"/>
    </row>
    <row r="302" spans="10:11" s="4" customFormat="1" ht="9">
      <c r="J302" s="9"/>
      <c r="K302" s="9"/>
    </row>
    <row r="303" spans="10:11" s="4" customFormat="1" ht="9">
      <c r="J303" s="9"/>
      <c r="K303" s="9"/>
    </row>
    <row r="304" spans="10:11" s="4" customFormat="1" ht="9">
      <c r="J304" s="9"/>
      <c r="K304" s="9"/>
    </row>
    <row r="305" spans="10:11" s="4" customFormat="1" ht="9">
      <c r="J305" s="9"/>
      <c r="K305" s="9"/>
    </row>
    <row r="306" spans="10:11" s="4" customFormat="1" ht="9">
      <c r="J306" s="9"/>
      <c r="K306" s="9"/>
    </row>
    <row r="307" spans="10:11" s="4" customFormat="1" ht="9">
      <c r="J307" s="9"/>
      <c r="K307" s="9"/>
    </row>
    <row r="308" spans="10:11" s="4" customFormat="1" ht="9">
      <c r="J308" s="9"/>
      <c r="K308" s="9"/>
    </row>
    <row r="309" spans="10:11" s="4" customFormat="1" ht="9">
      <c r="J309" s="9"/>
      <c r="K309" s="9"/>
    </row>
    <row r="310" spans="10:11" s="4" customFormat="1" ht="9">
      <c r="J310" s="9"/>
      <c r="K310" s="9"/>
    </row>
    <row r="311" spans="10:11" s="4" customFormat="1" ht="9">
      <c r="J311" s="9"/>
      <c r="K311" s="9"/>
    </row>
    <row r="312" spans="10:11" s="4" customFormat="1" ht="9">
      <c r="J312" s="9"/>
      <c r="K312" s="9"/>
    </row>
    <row r="313" spans="10:11" s="4" customFormat="1" ht="9">
      <c r="J313" s="9"/>
      <c r="K313" s="9"/>
    </row>
    <row r="314" spans="10:11" s="4" customFormat="1" ht="9">
      <c r="J314" s="9"/>
      <c r="K314" s="9"/>
    </row>
    <row r="315" spans="10:11" s="4" customFormat="1" ht="9">
      <c r="J315" s="9"/>
      <c r="K315" s="9"/>
    </row>
    <row r="316" spans="10:11" s="4" customFormat="1" ht="9">
      <c r="J316" s="9"/>
      <c r="K316" s="9"/>
    </row>
    <row r="317" spans="10:11" s="4" customFormat="1" ht="9">
      <c r="J317" s="9"/>
      <c r="K317" s="9"/>
    </row>
    <row r="318" spans="10:11" s="4" customFormat="1" ht="9">
      <c r="J318" s="9"/>
      <c r="K318" s="9"/>
    </row>
    <row r="319" spans="10:11" s="4" customFormat="1" ht="9">
      <c r="J319" s="9"/>
      <c r="K319" s="9"/>
    </row>
    <row r="320" spans="10:11" s="4" customFormat="1" ht="9">
      <c r="J320" s="9"/>
      <c r="K320" s="9"/>
    </row>
    <row r="321" spans="10:11" s="4" customFormat="1" ht="9">
      <c r="J321" s="9"/>
      <c r="K321" s="9"/>
    </row>
    <row r="322" spans="10:11" s="4" customFormat="1" ht="9">
      <c r="J322" s="9"/>
      <c r="K322" s="9"/>
    </row>
    <row r="323" spans="10:11" s="4" customFormat="1" ht="9">
      <c r="J323" s="9"/>
      <c r="K323" s="9"/>
    </row>
    <row r="324" spans="10:11" s="4" customFormat="1" ht="9">
      <c r="J324" s="9"/>
      <c r="K324" s="9"/>
    </row>
    <row r="325" spans="10:11" s="4" customFormat="1" ht="9">
      <c r="J325" s="9"/>
      <c r="K325" s="9"/>
    </row>
    <row r="326" spans="10:11" s="4" customFormat="1" ht="9">
      <c r="J326" s="9"/>
      <c r="K326" s="9"/>
    </row>
    <row r="327" spans="10:11" s="4" customFormat="1" ht="9">
      <c r="J327" s="9"/>
      <c r="K327" s="9"/>
    </row>
    <row r="328" spans="10:11" s="4" customFormat="1" ht="9">
      <c r="J328" s="9"/>
      <c r="K328" s="9"/>
    </row>
    <row r="329" spans="10:11" s="4" customFormat="1" ht="9">
      <c r="J329" s="9"/>
      <c r="K329" s="9"/>
    </row>
    <row r="330" spans="10:11" s="4" customFormat="1" ht="9">
      <c r="J330" s="9"/>
      <c r="K330" s="9"/>
    </row>
    <row r="331" spans="10:11" s="4" customFormat="1" ht="9">
      <c r="J331" s="9"/>
      <c r="K331" s="9"/>
    </row>
    <row r="332" spans="10:11" s="4" customFormat="1" ht="9">
      <c r="J332" s="9"/>
      <c r="K332" s="9"/>
    </row>
    <row r="333" spans="10:11" s="4" customFormat="1" ht="9">
      <c r="J333" s="9"/>
      <c r="K333" s="9"/>
    </row>
    <row r="334" spans="10:11" s="4" customFormat="1" ht="9">
      <c r="J334" s="9"/>
      <c r="K334" s="9"/>
    </row>
    <row r="335" spans="10:11" s="4" customFormat="1" ht="9">
      <c r="J335" s="9"/>
      <c r="K335" s="9"/>
    </row>
    <row r="336" spans="10:11" s="4" customFormat="1" ht="9">
      <c r="J336" s="9"/>
      <c r="K336" s="9"/>
    </row>
    <row r="337" spans="10:11" s="4" customFormat="1" ht="9">
      <c r="J337" s="9"/>
      <c r="K337" s="9"/>
    </row>
    <row r="338" spans="10:11" s="4" customFormat="1" ht="9">
      <c r="J338" s="9"/>
      <c r="K338" s="9"/>
    </row>
    <row r="339" spans="10:11" s="4" customFormat="1" ht="9">
      <c r="J339" s="9"/>
      <c r="K339" s="9"/>
    </row>
    <row r="340" spans="10:11" s="4" customFormat="1" ht="9">
      <c r="J340" s="9"/>
      <c r="K340" s="9"/>
    </row>
    <row r="341" spans="10:11" s="4" customFormat="1" ht="9">
      <c r="J341" s="9"/>
      <c r="K341" s="9"/>
    </row>
    <row r="342" spans="10:11" s="4" customFormat="1" ht="9">
      <c r="J342" s="9"/>
      <c r="K342" s="9"/>
    </row>
    <row r="343" spans="10:11" s="4" customFormat="1" ht="9">
      <c r="J343" s="9"/>
      <c r="K343" s="9"/>
    </row>
    <row r="344" spans="10:11" s="4" customFormat="1" ht="9">
      <c r="J344" s="9"/>
      <c r="K344" s="9"/>
    </row>
    <row r="345" spans="10:11" s="4" customFormat="1" ht="9">
      <c r="J345" s="9"/>
      <c r="K345" s="9"/>
    </row>
    <row r="346" spans="10:11" s="4" customFormat="1" ht="9">
      <c r="J346" s="9"/>
      <c r="K346" s="9"/>
    </row>
    <row r="347" spans="10:11" s="4" customFormat="1" ht="9">
      <c r="J347" s="9"/>
      <c r="K347" s="9"/>
    </row>
    <row r="348" spans="10:11" s="4" customFormat="1" ht="9">
      <c r="J348" s="9"/>
      <c r="K348" s="9"/>
    </row>
    <row r="349" spans="10:11" s="4" customFormat="1" ht="9">
      <c r="J349" s="9"/>
      <c r="K349" s="9"/>
    </row>
    <row r="350" spans="10:11" s="4" customFormat="1" ht="9">
      <c r="J350" s="9"/>
      <c r="K350" s="9"/>
    </row>
    <row r="351" spans="10:11" s="4" customFormat="1" ht="9">
      <c r="J351" s="9"/>
      <c r="K351" s="9"/>
    </row>
    <row r="352" spans="10:11" s="4" customFormat="1" ht="9">
      <c r="J352" s="9"/>
      <c r="K352" s="9"/>
    </row>
    <row r="353" spans="10:11" s="4" customFormat="1" ht="9">
      <c r="J353" s="9"/>
      <c r="K353" s="9"/>
    </row>
    <row r="354" spans="10:11" s="4" customFormat="1" ht="9">
      <c r="J354" s="9"/>
      <c r="K354" s="9"/>
    </row>
    <row r="355" spans="10:11" s="4" customFormat="1" ht="9">
      <c r="J355" s="9"/>
      <c r="K355" s="9"/>
    </row>
    <row r="356" spans="10:11" s="4" customFormat="1" ht="9">
      <c r="J356" s="9"/>
      <c r="K356" s="9"/>
    </row>
    <row r="357" spans="10:11" s="4" customFormat="1" ht="9">
      <c r="J357" s="9"/>
      <c r="K357" s="9"/>
    </row>
    <row r="358" spans="10:11" s="4" customFormat="1" ht="9">
      <c r="J358" s="9"/>
      <c r="K358" s="9"/>
    </row>
    <row r="359" spans="10:11" s="4" customFormat="1" ht="9">
      <c r="J359" s="9"/>
      <c r="K359" s="9"/>
    </row>
    <row r="360" spans="10:11" s="4" customFormat="1" ht="9">
      <c r="J360" s="9"/>
      <c r="K360" s="9"/>
    </row>
    <row r="361" spans="10:11" s="4" customFormat="1" ht="9">
      <c r="J361" s="9"/>
      <c r="K361" s="9"/>
    </row>
    <row r="362" spans="10:11" s="4" customFormat="1" ht="9">
      <c r="J362" s="9"/>
      <c r="K362" s="9"/>
    </row>
    <row r="363" spans="10:11" s="4" customFormat="1" ht="9">
      <c r="J363" s="9"/>
      <c r="K363" s="9"/>
    </row>
    <row r="364" spans="10:11" s="4" customFormat="1" ht="9">
      <c r="J364" s="9"/>
      <c r="K364" s="9"/>
    </row>
    <row r="365" spans="10:11" s="4" customFormat="1" ht="9">
      <c r="J365" s="9"/>
      <c r="K365" s="9"/>
    </row>
    <row r="366" spans="10:11" s="4" customFormat="1" ht="9">
      <c r="J366" s="9"/>
      <c r="K366" s="9"/>
    </row>
    <row r="367" spans="10:11" s="4" customFormat="1" ht="9">
      <c r="J367" s="9"/>
      <c r="K367" s="9"/>
    </row>
    <row r="368" spans="10:11" s="4" customFormat="1" ht="9">
      <c r="J368" s="9"/>
      <c r="K368" s="9"/>
    </row>
    <row r="369" spans="10:11" s="4" customFormat="1" ht="9">
      <c r="J369" s="9"/>
      <c r="K369" s="9"/>
    </row>
    <row r="370" spans="10:11" s="4" customFormat="1" ht="9">
      <c r="J370" s="9"/>
      <c r="K370" s="9"/>
    </row>
    <row r="371" spans="10:11" s="4" customFormat="1" ht="9">
      <c r="J371" s="9"/>
      <c r="K371" s="9"/>
    </row>
    <row r="372" spans="10:11" s="4" customFormat="1" ht="9">
      <c r="J372" s="9"/>
      <c r="K372" s="9"/>
    </row>
    <row r="373" spans="10:11" s="4" customFormat="1" ht="9">
      <c r="J373" s="9"/>
      <c r="K373" s="9"/>
    </row>
    <row r="374" spans="10:11" s="4" customFormat="1" ht="9">
      <c r="J374" s="9"/>
      <c r="K374" s="9"/>
    </row>
    <row r="375" spans="10:11" s="4" customFormat="1" ht="9">
      <c r="J375" s="9"/>
      <c r="K375" s="9"/>
    </row>
    <row r="376" spans="10:11" s="4" customFormat="1" ht="9">
      <c r="J376" s="9"/>
      <c r="K376" s="9"/>
    </row>
    <row r="377" spans="10:11" s="4" customFormat="1" ht="9">
      <c r="J377" s="9"/>
      <c r="K377" s="9"/>
    </row>
    <row r="378" spans="10:11" s="4" customFormat="1" ht="9">
      <c r="J378" s="9"/>
      <c r="K378" s="9"/>
    </row>
    <row r="379" spans="10:11" s="4" customFormat="1" ht="9">
      <c r="J379" s="9"/>
      <c r="K379" s="9"/>
    </row>
    <row r="380" spans="10:11" s="4" customFormat="1" ht="9">
      <c r="J380" s="9"/>
      <c r="K380" s="9"/>
    </row>
    <row r="381" spans="10:11" s="4" customFormat="1" ht="9">
      <c r="J381" s="9"/>
      <c r="K381" s="9"/>
    </row>
    <row r="382" spans="10:11" s="4" customFormat="1" ht="9">
      <c r="J382" s="9"/>
      <c r="K382" s="9"/>
    </row>
    <row r="383" spans="10:11" s="4" customFormat="1" ht="9">
      <c r="J383" s="9"/>
      <c r="K383" s="9"/>
    </row>
    <row r="384" spans="10:11" s="4" customFormat="1" ht="9">
      <c r="J384" s="9"/>
      <c r="K384" s="9"/>
    </row>
    <row r="385" spans="10:11" s="4" customFormat="1" ht="9">
      <c r="J385" s="9"/>
      <c r="K385" s="9"/>
    </row>
    <row r="386" spans="10:11" s="4" customFormat="1" ht="9">
      <c r="J386" s="9"/>
      <c r="K386" s="9"/>
    </row>
    <row r="387" spans="10:11" s="4" customFormat="1" ht="9">
      <c r="J387" s="9"/>
      <c r="K387" s="9"/>
    </row>
    <row r="388" spans="10:11" s="4" customFormat="1" ht="9">
      <c r="J388" s="9"/>
      <c r="K388" s="9"/>
    </row>
    <row r="389" spans="10:11" s="4" customFormat="1" ht="9">
      <c r="J389" s="9"/>
      <c r="K389" s="9"/>
    </row>
    <row r="390" spans="10:11" s="4" customFormat="1" ht="9">
      <c r="J390" s="9"/>
      <c r="K390" s="9"/>
    </row>
    <row r="391" spans="10:11" s="4" customFormat="1" ht="9">
      <c r="J391" s="9"/>
      <c r="K391" s="9"/>
    </row>
    <row r="392" spans="10:11" s="4" customFormat="1" ht="9">
      <c r="J392" s="9"/>
      <c r="K392" s="9"/>
    </row>
    <row r="393" spans="10:11" s="4" customFormat="1" ht="9">
      <c r="J393" s="9"/>
      <c r="K393" s="9"/>
    </row>
    <row r="394" spans="10:11" s="4" customFormat="1" ht="9">
      <c r="J394" s="9"/>
      <c r="K394" s="9"/>
    </row>
    <row r="395" spans="10:11" s="4" customFormat="1" ht="9">
      <c r="J395" s="9"/>
      <c r="K395" s="9"/>
    </row>
    <row r="396" spans="10:11" s="4" customFormat="1" ht="9">
      <c r="J396" s="9"/>
      <c r="K396" s="9"/>
    </row>
    <row r="397" spans="10:11" s="4" customFormat="1" ht="9">
      <c r="J397" s="9"/>
      <c r="K397" s="9"/>
    </row>
    <row r="398" spans="10:11" s="4" customFormat="1" ht="9">
      <c r="J398" s="9"/>
      <c r="K398" s="9"/>
    </row>
    <row r="399" spans="10:11" s="4" customFormat="1" ht="9">
      <c r="J399" s="9"/>
      <c r="K399" s="9"/>
    </row>
    <row r="400" spans="10:11" s="4" customFormat="1" ht="9">
      <c r="J400" s="9"/>
      <c r="K400" s="9"/>
    </row>
    <row r="401" spans="10:11" s="4" customFormat="1" ht="9">
      <c r="J401" s="9"/>
      <c r="K401" s="9"/>
    </row>
    <row r="402" spans="10:11" s="4" customFormat="1" ht="9">
      <c r="J402" s="9"/>
      <c r="K402" s="9"/>
    </row>
    <row r="403" spans="10:11" s="4" customFormat="1" ht="9">
      <c r="J403" s="9"/>
      <c r="K403" s="9"/>
    </row>
    <row r="404" spans="10:11" s="4" customFormat="1" ht="9">
      <c r="J404" s="9"/>
      <c r="K404" s="9"/>
    </row>
    <row r="405" spans="10:11" s="4" customFormat="1" ht="9">
      <c r="J405" s="9"/>
      <c r="K405" s="9"/>
    </row>
    <row r="406" spans="10:11" s="4" customFormat="1" ht="9">
      <c r="J406" s="9"/>
      <c r="K406" s="9"/>
    </row>
    <row r="407" spans="10:11" s="4" customFormat="1" ht="9">
      <c r="J407" s="9"/>
      <c r="K407" s="9"/>
    </row>
    <row r="408" spans="10:11" s="4" customFormat="1" ht="9">
      <c r="J408" s="9"/>
      <c r="K408" s="9"/>
    </row>
    <row r="409" spans="10:11" s="4" customFormat="1" ht="9">
      <c r="J409" s="9"/>
      <c r="K409" s="9"/>
    </row>
    <row r="410" spans="10:11" s="4" customFormat="1" ht="9">
      <c r="J410" s="9"/>
      <c r="K410" s="9"/>
    </row>
    <row r="411" spans="10:11" s="4" customFormat="1" ht="9">
      <c r="J411" s="9"/>
      <c r="K411" s="9"/>
    </row>
    <row r="412" spans="10:11" s="4" customFormat="1" ht="9">
      <c r="J412" s="9"/>
      <c r="K412" s="9"/>
    </row>
    <row r="413" spans="10:11" s="4" customFormat="1" ht="9">
      <c r="J413" s="9"/>
      <c r="K413" s="9"/>
    </row>
    <row r="414" spans="10:11" s="4" customFormat="1" ht="9">
      <c r="J414" s="9"/>
      <c r="K414" s="9"/>
    </row>
    <row r="415" spans="10:11" s="4" customFormat="1" ht="9">
      <c r="J415" s="9"/>
      <c r="K415" s="9"/>
    </row>
    <row r="416" spans="10:11" s="4" customFormat="1" ht="9">
      <c r="J416" s="9"/>
      <c r="K416" s="9"/>
    </row>
    <row r="417" spans="10:11" s="4" customFormat="1" ht="9">
      <c r="J417" s="9"/>
      <c r="K417" s="9"/>
    </row>
    <row r="418" spans="10:11" s="4" customFormat="1" ht="9">
      <c r="J418" s="9"/>
      <c r="K418" s="9"/>
    </row>
    <row r="419" spans="10:11" s="4" customFormat="1" ht="9">
      <c r="J419" s="9"/>
      <c r="K419" s="9"/>
    </row>
    <row r="420" spans="10:11" s="4" customFormat="1" ht="9">
      <c r="J420" s="9"/>
      <c r="K420" s="9"/>
    </row>
    <row r="421" spans="10:11" s="4" customFormat="1" ht="9">
      <c r="J421" s="9"/>
      <c r="K421" s="9"/>
    </row>
    <row r="422" spans="10:11" s="4" customFormat="1" ht="9">
      <c r="J422" s="9"/>
      <c r="K422" s="9"/>
    </row>
    <row r="423" spans="10:11" s="4" customFormat="1" ht="9">
      <c r="J423" s="9"/>
      <c r="K423" s="9"/>
    </row>
    <row r="424" spans="10:11" s="4" customFormat="1" ht="9">
      <c r="J424" s="9"/>
      <c r="K424" s="9"/>
    </row>
    <row r="425" spans="10:11" s="4" customFormat="1" ht="9">
      <c r="J425" s="9"/>
      <c r="K425" s="9"/>
    </row>
    <row r="426" spans="10:11" s="4" customFormat="1" ht="9">
      <c r="J426" s="9"/>
      <c r="K426" s="9"/>
    </row>
    <row r="427" spans="10:11" s="4" customFormat="1" ht="9">
      <c r="J427" s="9"/>
      <c r="K427" s="9"/>
    </row>
    <row r="428" spans="10:11" s="4" customFormat="1" ht="9">
      <c r="J428" s="9"/>
      <c r="K428" s="9"/>
    </row>
    <row r="429" spans="10:11" s="4" customFormat="1" ht="9">
      <c r="J429" s="9"/>
      <c r="K429" s="9"/>
    </row>
    <row r="430" spans="10:11" s="4" customFormat="1" ht="9">
      <c r="J430" s="9"/>
      <c r="K430" s="9"/>
    </row>
    <row r="431" spans="10:11" s="4" customFormat="1" ht="9">
      <c r="J431" s="9"/>
      <c r="K431" s="9"/>
    </row>
    <row r="432" spans="10:11" s="4" customFormat="1" ht="9">
      <c r="J432" s="9"/>
      <c r="K432" s="9"/>
    </row>
    <row r="433" spans="10:11" s="4" customFormat="1" ht="9">
      <c r="J433" s="9"/>
      <c r="K433" s="9"/>
    </row>
    <row r="434" spans="10:11" s="4" customFormat="1" ht="9">
      <c r="J434" s="9"/>
      <c r="K434" s="9"/>
    </row>
    <row r="435" spans="10:11" s="4" customFormat="1" ht="9">
      <c r="J435" s="9"/>
      <c r="K435" s="9"/>
    </row>
    <row r="436" spans="10:11" s="4" customFormat="1" ht="9">
      <c r="J436" s="9"/>
      <c r="K436" s="9"/>
    </row>
    <row r="437" spans="10:11" s="4" customFormat="1" ht="9">
      <c r="J437" s="9"/>
      <c r="K437" s="9"/>
    </row>
    <row r="438" spans="10:11" s="4" customFormat="1" ht="9">
      <c r="J438" s="9"/>
      <c r="K438" s="9"/>
    </row>
    <row r="439" spans="10:11" s="4" customFormat="1" ht="9">
      <c r="J439" s="9"/>
      <c r="K439" s="9"/>
    </row>
    <row r="440" spans="10:11" s="4" customFormat="1" ht="9">
      <c r="J440" s="9"/>
      <c r="K440" s="9"/>
    </row>
    <row r="441" spans="10:11" s="4" customFormat="1" ht="9">
      <c r="J441" s="9"/>
      <c r="K441" s="9"/>
    </row>
    <row r="442" spans="10:11" s="4" customFormat="1" ht="9">
      <c r="J442" s="9"/>
      <c r="K442" s="9"/>
    </row>
    <row r="443" spans="10:11" s="4" customFormat="1" ht="9">
      <c r="J443" s="9"/>
      <c r="K443" s="9"/>
    </row>
    <row r="444" spans="10:11" s="4" customFormat="1" ht="9">
      <c r="J444" s="9"/>
      <c r="K444" s="9"/>
    </row>
    <row r="445" spans="10:11" s="4" customFormat="1" ht="9">
      <c r="J445" s="9"/>
      <c r="K445" s="9"/>
    </row>
    <row r="446" spans="10:11" s="4" customFormat="1" ht="9">
      <c r="J446" s="9"/>
      <c r="K446" s="9"/>
    </row>
    <row r="447" spans="10:11" s="4" customFormat="1" ht="9">
      <c r="J447" s="9"/>
      <c r="K447" s="9"/>
    </row>
    <row r="448" spans="10:11" s="4" customFormat="1" ht="9">
      <c r="J448" s="9"/>
      <c r="K448" s="9"/>
    </row>
    <row r="449" spans="10:11" s="4" customFormat="1" ht="9">
      <c r="J449" s="9"/>
      <c r="K449" s="9"/>
    </row>
    <row r="450" spans="10:11" s="4" customFormat="1" ht="9">
      <c r="J450" s="9"/>
      <c r="K450" s="9"/>
    </row>
    <row r="451" spans="10:11" s="4" customFormat="1" ht="9">
      <c r="J451" s="9"/>
      <c r="K451" s="9"/>
    </row>
    <row r="452" spans="10:11" s="4" customFormat="1" ht="9">
      <c r="J452" s="9"/>
      <c r="K452" s="9"/>
    </row>
    <row r="453" spans="10:11" s="4" customFormat="1" ht="9">
      <c r="J453" s="9"/>
      <c r="K453" s="9"/>
    </row>
    <row r="454" spans="10:11" s="4" customFormat="1" ht="9">
      <c r="J454" s="9"/>
      <c r="K454" s="9"/>
    </row>
    <row r="455" spans="10:11" s="4" customFormat="1" ht="9">
      <c r="J455" s="9"/>
      <c r="K455" s="9"/>
    </row>
    <row r="456" spans="10:11" s="4" customFormat="1" ht="9">
      <c r="J456" s="9"/>
      <c r="K456" s="9"/>
    </row>
    <row r="457" spans="10:11" s="4" customFormat="1" ht="9">
      <c r="J457" s="9"/>
      <c r="K457" s="9"/>
    </row>
  </sheetData>
  <sheetProtection/>
  <mergeCells count="1">
    <mergeCell ref="G6:J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V72"/>
  <sheetViews>
    <sheetView showGridLines="0" zoomScaleSheetLayoutView="100" workbookViewId="0" topLeftCell="A36">
      <selection activeCell="F17" sqref="F17"/>
    </sheetView>
  </sheetViews>
  <sheetFormatPr defaultColWidth="11.421875" defaultRowHeight="12.75"/>
  <cols>
    <col min="1" max="1" width="11.421875" style="210" customWidth="1"/>
    <col min="2" max="2" width="5.00390625" style="210" customWidth="1"/>
    <col min="3" max="3" width="11.57421875" style="210" hidden="1" customWidth="1"/>
    <col min="4" max="5" width="10.140625" style="210" hidden="1" customWidth="1"/>
    <col min="6" max="6" width="10.28125" style="210" hidden="1" customWidth="1"/>
    <col min="7" max="7" width="10.140625" style="210" hidden="1" customWidth="1"/>
    <col min="8" max="8" width="10.00390625" style="210" hidden="1" customWidth="1"/>
    <col min="9" max="9" width="10.140625" style="210" hidden="1" customWidth="1"/>
    <col min="10" max="17" width="9.7109375" style="210" customWidth="1"/>
    <col min="18" max="18" width="11.7109375" style="210" customWidth="1"/>
    <col min="19" max="19" width="16.7109375" style="210" customWidth="1"/>
    <col min="20" max="21" width="10.7109375" style="189" customWidth="1"/>
    <col min="22" max="22" width="10.7109375" style="210" customWidth="1"/>
    <col min="23" max="16384" width="11.421875" style="210" customWidth="1"/>
  </cols>
  <sheetData>
    <row r="1" spans="1:20" ht="17.25">
      <c r="A1" s="184" t="s">
        <v>359</v>
      </c>
      <c r="B1" s="185"/>
      <c r="C1" s="187"/>
      <c r="D1" s="187"/>
      <c r="E1" s="187"/>
      <c r="F1" s="187"/>
      <c r="G1" s="187"/>
      <c r="H1" s="187"/>
      <c r="I1" s="187"/>
      <c r="J1" s="187"/>
      <c r="K1" s="187"/>
      <c r="L1" s="187"/>
      <c r="M1" s="187"/>
      <c r="N1" s="187"/>
      <c r="O1" s="187"/>
      <c r="P1" s="187"/>
      <c r="Q1" s="187"/>
      <c r="R1" s="186"/>
      <c r="S1" s="187"/>
      <c r="T1" s="188"/>
    </row>
    <row r="2" spans="1:20" ht="12">
      <c r="A2" s="185"/>
      <c r="B2" s="185"/>
      <c r="C2" s="187"/>
      <c r="D2" s="187"/>
      <c r="E2" s="187"/>
      <c r="F2" s="187"/>
      <c r="G2" s="187"/>
      <c r="H2" s="187"/>
      <c r="I2" s="187"/>
      <c r="J2" s="187"/>
      <c r="K2" s="187"/>
      <c r="L2" s="187"/>
      <c r="M2" s="187"/>
      <c r="N2" s="187"/>
      <c r="O2" s="187"/>
      <c r="P2" s="187"/>
      <c r="Q2" s="187"/>
      <c r="R2" s="186"/>
      <c r="S2" s="187"/>
      <c r="T2" s="188"/>
    </row>
    <row r="3" spans="1:20" ht="12">
      <c r="A3" s="190"/>
      <c r="B3" s="191"/>
      <c r="C3" s="191"/>
      <c r="D3" s="191"/>
      <c r="E3" s="191"/>
      <c r="F3" s="191"/>
      <c r="G3" s="191"/>
      <c r="H3" s="191"/>
      <c r="I3" s="191"/>
      <c r="J3" s="191"/>
      <c r="K3" s="191"/>
      <c r="L3" s="191"/>
      <c r="M3" s="191"/>
      <c r="N3" s="191"/>
      <c r="O3" s="191"/>
      <c r="P3" s="191"/>
      <c r="Q3" s="191"/>
      <c r="R3" s="191"/>
      <c r="S3" s="190"/>
      <c r="T3" s="192" t="s">
        <v>268</v>
      </c>
    </row>
    <row r="4" spans="1:20" ht="12">
      <c r="A4" s="193"/>
      <c r="B4" s="193"/>
      <c r="C4" s="193"/>
      <c r="D4" s="193"/>
      <c r="E4" s="193"/>
      <c r="F4" s="193"/>
      <c r="G4" s="193"/>
      <c r="H4" s="193"/>
      <c r="I4" s="193"/>
      <c r="J4" s="193"/>
      <c r="K4" s="193"/>
      <c r="L4" s="193"/>
      <c r="M4" s="193"/>
      <c r="N4" s="193"/>
      <c r="O4" s="193"/>
      <c r="P4" s="193"/>
      <c r="Q4" s="193"/>
      <c r="R4" s="193"/>
      <c r="S4" s="194"/>
      <c r="T4" s="195"/>
    </row>
    <row r="5" spans="1:22" ht="12">
      <c r="A5" s="384"/>
      <c r="B5" s="384"/>
      <c r="C5" s="384"/>
      <c r="D5" s="384"/>
      <c r="E5" s="384"/>
      <c r="F5" s="384"/>
      <c r="G5" s="384"/>
      <c r="H5" s="384"/>
      <c r="I5" s="384"/>
      <c r="J5" s="384"/>
      <c r="K5" s="384"/>
      <c r="L5" s="384"/>
      <c r="M5" s="384"/>
      <c r="N5" s="384"/>
      <c r="O5" s="384"/>
      <c r="P5" s="384"/>
      <c r="Q5" s="384"/>
      <c r="R5" s="196"/>
      <c r="S5" s="190"/>
      <c r="T5" s="197"/>
      <c r="U5" s="391"/>
      <c r="V5" s="392"/>
    </row>
    <row r="6" spans="1:22" ht="12">
      <c r="A6" s="384"/>
      <c r="B6" s="384"/>
      <c r="C6" s="385"/>
      <c r="D6" s="385"/>
      <c r="E6" s="385"/>
      <c r="F6" s="385"/>
      <c r="G6" s="385"/>
      <c r="H6" s="385"/>
      <c r="I6" s="385"/>
      <c r="J6" s="385"/>
      <c r="K6" s="385"/>
      <c r="L6" s="385"/>
      <c r="M6" s="385"/>
      <c r="N6" s="385"/>
      <c r="O6" s="385"/>
      <c r="P6" s="385"/>
      <c r="Q6" s="385"/>
      <c r="R6" s="618" t="s">
        <v>362</v>
      </c>
      <c r="S6" s="621" t="s">
        <v>363</v>
      </c>
      <c r="T6" s="389" t="s">
        <v>35</v>
      </c>
      <c r="U6" s="397" t="s">
        <v>364</v>
      </c>
      <c r="V6" s="398"/>
    </row>
    <row r="7" spans="1:22" ht="12">
      <c r="A7" s="384"/>
      <c r="B7" s="384"/>
      <c r="C7" s="385"/>
      <c r="D7" s="385"/>
      <c r="E7" s="385"/>
      <c r="F7" s="385"/>
      <c r="G7" s="385"/>
      <c r="H7" s="385"/>
      <c r="I7" s="385"/>
      <c r="J7" s="385"/>
      <c r="K7" s="385"/>
      <c r="L7" s="385"/>
      <c r="M7" s="385"/>
      <c r="N7" s="385"/>
      <c r="O7" s="385"/>
      <c r="P7" s="385"/>
      <c r="Q7" s="385"/>
      <c r="R7" s="619"/>
      <c r="S7" s="622"/>
      <c r="T7" s="389" t="s">
        <v>367</v>
      </c>
      <c r="U7" s="397" t="s">
        <v>365</v>
      </c>
      <c r="V7" s="398" t="s">
        <v>366</v>
      </c>
    </row>
    <row r="8" spans="1:22" ht="12">
      <c r="A8" s="386"/>
      <c r="B8" s="386"/>
      <c r="C8" s="387">
        <v>2001</v>
      </c>
      <c r="D8" s="387" t="s">
        <v>269</v>
      </c>
      <c r="E8" s="387" t="s">
        <v>270</v>
      </c>
      <c r="F8" s="387" t="s">
        <v>271</v>
      </c>
      <c r="G8" s="387" t="s">
        <v>272</v>
      </c>
      <c r="H8" s="387" t="s">
        <v>273</v>
      </c>
      <c r="I8" s="387" t="s">
        <v>274</v>
      </c>
      <c r="J8" s="388" t="s">
        <v>275</v>
      </c>
      <c r="K8" s="387" t="s">
        <v>276</v>
      </c>
      <c r="L8" s="387" t="s">
        <v>277</v>
      </c>
      <c r="M8" s="387" t="s">
        <v>278</v>
      </c>
      <c r="N8" s="387" t="s">
        <v>279</v>
      </c>
      <c r="O8" s="387" t="s">
        <v>295</v>
      </c>
      <c r="P8" s="387" t="s">
        <v>360</v>
      </c>
      <c r="Q8" s="387" t="s">
        <v>361</v>
      </c>
      <c r="R8" s="620"/>
      <c r="S8" s="623"/>
      <c r="T8" s="390">
        <v>2016</v>
      </c>
      <c r="U8" s="399">
        <v>2016</v>
      </c>
      <c r="V8" s="400">
        <v>2016</v>
      </c>
    </row>
    <row r="9" spans="1:22" ht="12">
      <c r="A9" s="191"/>
      <c r="B9" s="191"/>
      <c r="C9" s="191"/>
      <c r="D9" s="191"/>
      <c r="E9" s="191"/>
      <c r="F9" s="191"/>
      <c r="G9" s="191"/>
      <c r="H9" s="191"/>
      <c r="I9" s="191"/>
      <c r="J9" s="191"/>
      <c r="K9" s="191"/>
      <c r="L9" s="191"/>
      <c r="M9" s="191"/>
      <c r="N9" s="191"/>
      <c r="O9" s="191"/>
      <c r="P9" s="191"/>
      <c r="Q9" s="191"/>
      <c r="R9" s="198"/>
      <c r="S9" s="191"/>
      <c r="T9" s="199"/>
      <c r="U9" s="393"/>
      <c r="V9" s="394"/>
    </row>
    <row r="10" spans="1:22" ht="12">
      <c r="A10" s="200" t="s">
        <v>298</v>
      </c>
      <c r="B10" s="187"/>
      <c r="C10" s="201">
        <v>2723.305</v>
      </c>
      <c r="D10" s="201">
        <v>3115.9</v>
      </c>
      <c r="E10" s="201">
        <v>2999.548</v>
      </c>
      <c r="F10" s="201">
        <v>2964.39</v>
      </c>
      <c r="G10" s="201">
        <v>2681.085</v>
      </c>
      <c r="H10" s="201">
        <v>2596.6009999999997</v>
      </c>
      <c r="I10" s="201">
        <v>3192.6</v>
      </c>
      <c r="J10" s="201">
        <v>2717.3</v>
      </c>
      <c r="K10" s="201">
        <v>2797.154</v>
      </c>
      <c r="L10" s="201">
        <v>2708.734</v>
      </c>
      <c r="M10" s="201">
        <v>2717.014</v>
      </c>
      <c r="N10" s="201">
        <v>3932.4</v>
      </c>
      <c r="O10" s="201">
        <v>3944.4</v>
      </c>
      <c r="P10" s="201">
        <v>4003.132</v>
      </c>
      <c r="Q10" s="201">
        <v>4049.8559999999998</v>
      </c>
      <c r="R10" s="202">
        <v>2199.48</v>
      </c>
      <c r="S10" s="203">
        <v>1739.14</v>
      </c>
      <c r="T10" s="204">
        <f aca="true" t="shared" si="0" ref="T10:T51">(+R10+S10)</f>
        <v>3938.62</v>
      </c>
      <c r="U10" s="202">
        <v>1008.69</v>
      </c>
      <c r="V10" s="204">
        <f>T10+U10</f>
        <v>4947.3099999999995</v>
      </c>
    </row>
    <row r="11" spans="1:22" ht="12">
      <c r="A11" s="413" t="s">
        <v>4</v>
      </c>
      <c r="B11" s="414"/>
      <c r="C11" s="402">
        <v>14348.877</v>
      </c>
      <c r="D11" s="402">
        <v>14226.79</v>
      </c>
      <c r="E11" s="402">
        <v>15344.116</v>
      </c>
      <c r="F11" s="402">
        <v>15712.23</v>
      </c>
      <c r="G11" s="402">
        <v>14946.65</v>
      </c>
      <c r="H11" s="402">
        <v>15406.034</v>
      </c>
      <c r="I11" s="402">
        <v>17656</v>
      </c>
      <c r="J11" s="402">
        <v>14663</v>
      </c>
      <c r="K11" s="402">
        <v>15039.63</v>
      </c>
      <c r="L11" s="402">
        <v>14833.67684109589</v>
      </c>
      <c r="M11" s="402">
        <v>14993.453738095239</v>
      </c>
      <c r="N11" s="402">
        <v>14958.849</v>
      </c>
      <c r="O11" s="402">
        <v>15311.7</v>
      </c>
      <c r="P11" s="402">
        <v>15025.217999999999</v>
      </c>
      <c r="Q11" s="402">
        <v>14908.037</v>
      </c>
      <c r="R11" s="403">
        <v>11782.63</v>
      </c>
      <c r="S11" s="401">
        <v>3723.86</v>
      </c>
      <c r="T11" s="404">
        <f t="shared" si="0"/>
        <v>15506.49</v>
      </c>
      <c r="U11" s="403">
        <v>1399.5</v>
      </c>
      <c r="V11" s="404">
        <f aca="true" t="shared" si="1" ref="V11:V51">T11+U11</f>
        <v>16905.989999999998</v>
      </c>
    </row>
    <row r="12" spans="1:22" ht="12">
      <c r="A12" s="191" t="s">
        <v>299</v>
      </c>
      <c r="B12" s="187"/>
      <c r="C12" s="201">
        <v>8462.778</v>
      </c>
      <c r="D12" s="201">
        <v>8412.98</v>
      </c>
      <c r="E12" s="201">
        <v>8082.164</v>
      </c>
      <c r="F12" s="201">
        <v>8089.995</v>
      </c>
      <c r="G12" s="201">
        <v>7343.12</v>
      </c>
      <c r="H12" s="201">
        <v>7419.723</v>
      </c>
      <c r="I12" s="201">
        <v>8785</v>
      </c>
      <c r="J12" s="201">
        <v>7202</v>
      </c>
      <c r="K12" s="201">
        <v>7038.249</v>
      </c>
      <c r="L12" s="201">
        <v>6990.1630000000005</v>
      </c>
      <c r="M12" s="201">
        <v>6768.237499999999</v>
      </c>
      <c r="N12" s="201">
        <v>7578.218000000001</v>
      </c>
      <c r="O12" s="201">
        <v>7340.8</v>
      </c>
      <c r="P12" s="201">
        <v>7182.491</v>
      </c>
      <c r="Q12" s="201">
        <v>7386.58</v>
      </c>
      <c r="R12" s="202">
        <v>5096.83</v>
      </c>
      <c r="S12" s="203">
        <v>2292.11</v>
      </c>
      <c r="T12" s="204">
        <f t="shared" si="0"/>
        <v>7388.9400000000005</v>
      </c>
      <c r="U12" s="202">
        <v>930.33</v>
      </c>
      <c r="V12" s="204">
        <f t="shared" si="1"/>
        <v>8319.27</v>
      </c>
    </row>
    <row r="13" spans="1:22" ht="12">
      <c r="A13" s="413" t="s">
        <v>178</v>
      </c>
      <c r="B13" s="414"/>
      <c r="C13" s="402">
        <v>1270.91</v>
      </c>
      <c r="D13" s="402">
        <v>1890.34</v>
      </c>
      <c r="E13" s="402">
        <v>1592.05</v>
      </c>
      <c r="F13" s="402">
        <v>1361.576</v>
      </c>
      <c r="G13" s="402">
        <v>1574.07</v>
      </c>
      <c r="H13" s="402">
        <v>1526.3759999999997</v>
      </c>
      <c r="I13" s="402">
        <v>1822</v>
      </c>
      <c r="J13" s="402">
        <v>1498</v>
      </c>
      <c r="K13" s="402">
        <v>1609.196</v>
      </c>
      <c r="L13" s="402">
        <v>1553.306</v>
      </c>
      <c r="M13" s="402">
        <v>1540.328</v>
      </c>
      <c r="N13" s="402">
        <v>1600.236</v>
      </c>
      <c r="O13" s="402">
        <v>1690.5</v>
      </c>
      <c r="P13" s="402">
        <v>1644.9</v>
      </c>
      <c r="Q13" s="402">
        <v>1705.106</v>
      </c>
      <c r="R13" s="403">
        <v>1232.79</v>
      </c>
      <c r="S13" s="401">
        <v>505.5</v>
      </c>
      <c r="T13" s="404">
        <f t="shared" si="0"/>
        <v>1738.29</v>
      </c>
      <c r="U13" s="403">
        <v>760.15</v>
      </c>
      <c r="V13" s="404">
        <f t="shared" si="1"/>
        <v>2498.44</v>
      </c>
    </row>
    <row r="14" spans="1:22" ht="12">
      <c r="A14" s="191" t="s">
        <v>300</v>
      </c>
      <c r="B14" s="187"/>
      <c r="C14" s="201">
        <v>77.814</v>
      </c>
      <c r="D14" s="201">
        <v>117.89</v>
      </c>
      <c r="E14" s="201">
        <v>145.77</v>
      </c>
      <c r="F14" s="201">
        <v>215.036</v>
      </c>
      <c r="G14" s="201">
        <v>215.032</v>
      </c>
      <c r="H14" s="201">
        <v>219.93200000000002</v>
      </c>
      <c r="I14" s="201">
        <v>383.3</v>
      </c>
      <c r="J14" s="201">
        <v>293.372</v>
      </c>
      <c r="K14" s="201">
        <v>259.799</v>
      </c>
      <c r="L14" s="201">
        <v>228.99599999999998</v>
      </c>
      <c r="M14" s="201">
        <v>228.99599999999998</v>
      </c>
      <c r="N14" s="201">
        <v>372.47</v>
      </c>
      <c r="O14" s="201">
        <v>436</v>
      </c>
      <c r="P14" s="201">
        <v>468.294</v>
      </c>
      <c r="Q14" s="201">
        <v>451.1</v>
      </c>
      <c r="R14" s="202">
        <v>395.24</v>
      </c>
      <c r="S14" s="203">
        <v>46.87</v>
      </c>
      <c r="T14" s="204">
        <f t="shared" si="0"/>
        <v>442.11</v>
      </c>
      <c r="U14" s="202">
        <v>175.43</v>
      </c>
      <c r="V14" s="204">
        <f t="shared" si="1"/>
        <v>617.54</v>
      </c>
    </row>
    <row r="15" spans="1:22" ht="12">
      <c r="A15" s="413" t="s">
        <v>5</v>
      </c>
      <c r="B15" s="414"/>
      <c r="C15" s="402">
        <v>9602.63</v>
      </c>
      <c r="D15" s="402">
        <v>8854.74</v>
      </c>
      <c r="E15" s="402">
        <v>8914.097</v>
      </c>
      <c r="F15" s="402">
        <v>8477.344</v>
      </c>
      <c r="G15" s="402">
        <v>7907.57</v>
      </c>
      <c r="H15" s="402">
        <v>8017.054999999999</v>
      </c>
      <c r="I15" s="402">
        <v>10003</v>
      </c>
      <c r="J15" s="402">
        <v>8404</v>
      </c>
      <c r="K15" s="402">
        <v>7556.892</v>
      </c>
      <c r="L15" s="402">
        <v>7344.954</v>
      </c>
      <c r="M15" s="402">
        <v>7435.8892</v>
      </c>
      <c r="N15" s="402">
        <v>9310.409</v>
      </c>
      <c r="O15" s="402">
        <v>8574.4</v>
      </c>
      <c r="P15" s="402">
        <v>8567.08</v>
      </c>
      <c r="Q15" s="402">
        <v>9051.511</v>
      </c>
      <c r="R15" s="403">
        <v>5830.04</v>
      </c>
      <c r="S15" s="401">
        <v>3100.79</v>
      </c>
      <c r="T15" s="404">
        <f t="shared" si="0"/>
        <v>8930.83</v>
      </c>
      <c r="U15" s="403">
        <v>2862.79</v>
      </c>
      <c r="V15" s="404">
        <f t="shared" si="1"/>
        <v>11793.619999999999</v>
      </c>
    </row>
    <row r="16" spans="1:22" ht="12">
      <c r="A16" s="191" t="s">
        <v>296</v>
      </c>
      <c r="B16" s="187"/>
      <c r="C16" s="201"/>
      <c r="D16" s="201"/>
      <c r="E16" s="201"/>
      <c r="F16" s="201"/>
      <c r="G16" s="201"/>
      <c r="H16" s="201"/>
      <c r="I16" s="201"/>
      <c r="J16" s="201">
        <v>856.3</v>
      </c>
      <c r="K16" s="201">
        <v>929.395</v>
      </c>
      <c r="L16" s="201">
        <v>982.416</v>
      </c>
      <c r="M16" s="201">
        <v>1044.0790000000002</v>
      </c>
      <c r="N16" s="201">
        <v>1354.445</v>
      </c>
      <c r="O16" s="201">
        <v>1359.1</v>
      </c>
      <c r="P16" s="201">
        <v>1390.313</v>
      </c>
      <c r="Q16" s="201">
        <v>1386.579</v>
      </c>
      <c r="R16" s="202">
        <v>1204.15</v>
      </c>
      <c r="S16" s="203">
        <v>308.02</v>
      </c>
      <c r="T16" s="204">
        <f t="shared" si="0"/>
        <v>1512.17</v>
      </c>
      <c r="U16" s="202">
        <v>706.3</v>
      </c>
      <c r="V16" s="204">
        <f t="shared" si="1"/>
        <v>2218.4700000000003</v>
      </c>
    </row>
    <row r="17" spans="1:22" ht="12">
      <c r="A17" s="413" t="s">
        <v>301</v>
      </c>
      <c r="B17" s="414"/>
      <c r="C17" s="402">
        <v>14532.36</v>
      </c>
      <c r="D17" s="402">
        <v>14296.12</v>
      </c>
      <c r="E17" s="402">
        <v>15183.41</v>
      </c>
      <c r="F17" s="402">
        <v>14876.582</v>
      </c>
      <c r="G17" s="402">
        <v>12978</v>
      </c>
      <c r="H17" s="402">
        <v>12743.292</v>
      </c>
      <c r="I17" s="402">
        <v>14667</v>
      </c>
      <c r="J17" s="402">
        <v>11972</v>
      </c>
      <c r="K17" s="402">
        <v>12193.739000000001</v>
      </c>
      <c r="L17" s="402">
        <v>12101.971000000001</v>
      </c>
      <c r="M17" s="402">
        <v>12156.617066666666</v>
      </c>
      <c r="N17" s="402">
        <v>13523.62</v>
      </c>
      <c r="O17" s="402">
        <v>13008.5</v>
      </c>
      <c r="P17" s="402">
        <v>12538.858</v>
      </c>
      <c r="Q17" s="402">
        <v>12819.136</v>
      </c>
      <c r="R17" s="403">
        <v>8791.11</v>
      </c>
      <c r="S17" s="401">
        <v>4366.68</v>
      </c>
      <c r="T17" s="404">
        <f t="shared" si="0"/>
        <v>13157.79</v>
      </c>
      <c r="U17" s="403">
        <v>3738.09</v>
      </c>
      <c r="V17" s="404">
        <f t="shared" si="1"/>
        <v>16895.88</v>
      </c>
    </row>
    <row r="18" spans="1:22" ht="12">
      <c r="A18" s="191" t="s">
        <v>6</v>
      </c>
      <c r="B18" s="187"/>
      <c r="C18" s="201">
        <v>13100.75</v>
      </c>
      <c r="D18" s="201">
        <v>13924.61</v>
      </c>
      <c r="E18" s="201">
        <v>14615.77</v>
      </c>
      <c r="F18" s="201">
        <v>15137.82</v>
      </c>
      <c r="G18" s="201">
        <v>13870.77</v>
      </c>
      <c r="H18" s="201">
        <v>14577.967</v>
      </c>
      <c r="I18" s="201">
        <v>17504</v>
      </c>
      <c r="J18" s="201">
        <v>15127</v>
      </c>
      <c r="K18" s="201">
        <v>15350.625</v>
      </c>
      <c r="L18" s="201">
        <v>15435</v>
      </c>
      <c r="M18" s="201">
        <v>15728.323416666664</v>
      </c>
      <c r="N18" s="201">
        <v>16765.003</v>
      </c>
      <c r="O18" s="201">
        <v>16087.2</v>
      </c>
      <c r="P18" s="201">
        <v>16669.693</v>
      </c>
      <c r="Q18" s="201">
        <v>17203.754</v>
      </c>
      <c r="R18" s="202">
        <v>12119.11</v>
      </c>
      <c r="S18" s="203">
        <v>4771.06</v>
      </c>
      <c r="T18" s="204">
        <f t="shared" si="0"/>
        <v>16890.170000000002</v>
      </c>
      <c r="U18" s="202">
        <v>1597.65</v>
      </c>
      <c r="V18" s="204">
        <f t="shared" si="1"/>
        <v>18487.820000000003</v>
      </c>
    </row>
    <row r="19" spans="1:22" ht="12">
      <c r="A19" s="413" t="s">
        <v>7</v>
      </c>
      <c r="B19" s="414"/>
      <c r="C19" s="402">
        <v>5342.926</v>
      </c>
      <c r="D19" s="402">
        <v>5831.67</v>
      </c>
      <c r="E19" s="402">
        <v>5745.68</v>
      </c>
      <c r="F19" s="402">
        <v>5990.23</v>
      </c>
      <c r="G19" s="402">
        <v>5537.846</v>
      </c>
      <c r="H19" s="402">
        <v>6029.05</v>
      </c>
      <c r="I19" s="402">
        <v>7465</v>
      </c>
      <c r="J19" s="402">
        <v>6261</v>
      </c>
      <c r="K19" s="402">
        <v>6092.475</v>
      </c>
      <c r="L19" s="402">
        <v>6049.725</v>
      </c>
      <c r="M19" s="402">
        <v>6031.7252499999995</v>
      </c>
      <c r="N19" s="402">
        <v>5917.272</v>
      </c>
      <c r="O19" s="402">
        <v>5643.799999999999</v>
      </c>
      <c r="P19" s="402">
        <v>5796.612</v>
      </c>
      <c r="Q19" s="402">
        <v>5814.439</v>
      </c>
      <c r="R19" s="403">
        <v>4554.52</v>
      </c>
      <c r="S19" s="401">
        <v>1330.51</v>
      </c>
      <c r="T19" s="404">
        <f t="shared" si="0"/>
        <v>5885.030000000001</v>
      </c>
      <c r="U19" s="403">
        <v>2985.91</v>
      </c>
      <c r="V19" s="404">
        <f t="shared" si="1"/>
        <v>8870.94</v>
      </c>
    </row>
    <row r="20" spans="1:22" ht="12">
      <c r="A20" s="191" t="s">
        <v>8</v>
      </c>
      <c r="B20" s="187"/>
      <c r="C20" s="201">
        <v>17273.943</v>
      </c>
      <c r="D20" s="201">
        <v>17286.9</v>
      </c>
      <c r="E20" s="201">
        <v>18443.996</v>
      </c>
      <c r="F20" s="201">
        <v>17907.82</v>
      </c>
      <c r="G20" s="201">
        <v>16799.59</v>
      </c>
      <c r="H20" s="201">
        <v>17523.26</v>
      </c>
      <c r="I20" s="201">
        <v>19845</v>
      </c>
      <c r="J20" s="201">
        <v>16519</v>
      </c>
      <c r="K20" s="201">
        <v>17672.7</v>
      </c>
      <c r="L20" s="201">
        <v>17025.788</v>
      </c>
      <c r="M20" s="201">
        <v>16745.045113636363</v>
      </c>
      <c r="N20" s="201">
        <v>17055.507</v>
      </c>
      <c r="O20" s="201">
        <v>16750.4</v>
      </c>
      <c r="P20" s="201">
        <v>16588.678</v>
      </c>
      <c r="Q20" s="201">
        <v>17470.606</v>
      </c>
      <c r="R20" s="202">
        <v>13602.91</v>
      </c>
      <c r="S20" s="203">
        <v>4373.15</v>
      </c>
      <c r="T20" s="204">
        <f t="shared" si="0"/>
        <v>17976.059999999998</v>
      </c>
      <c r="U20" s="202">
        <v>2115.75</v>
      </c>
      <c r="V20" s="204">
        <f t="shared" si="1"/>
        <v>20091.809999999998</v>
      </c>
    </row>
    <row r="21" spans="1:22" ht="12">
      <c r="A21" s="413" t="s">
        <v>9</v>
      </c>
      <c r="B21" s="414"/>
      <c r="C21" s="402">
        <v>52387.965</v>
      </c>
      <c r="D21" s="402">
        <v>56493.43</v>
      </c>
      <c r="E21" s="402">
        <v>56819.63</v>
      </c>
      <c r="F21" s="402">
        <v>56456.643</v>
      </c>
      <c r="G21" s="402">
        <v>50325.49</v>
      </c>
      <c r="H21" s="402">
        <v>50815.333</v>
      </c>
      <c r="I21" s="402">
        <v>59311</v>
      </c>
      <c r="J21" s="402">
        <v>48294</v>
      </c>
      <c r="K21" s="402">
        <v>48001.849</v>
      </c>
      <c r="L21" s="402">
        <v>47448.884999999995</v>
      </c>
      <c r="M21" s="402">
        <v>46975.421</v>
      </c>
      <c r="N21" s="402">
        <v>51564.825</v>
      </c>
      <c r="O21" s="402">
        <v>50962.4</v>
      </c>
      <c r="P21" s="402">
        <v>50633.598</v>
      </c>
      <c r="Q21" s="402">
        <v>51194.698000000004</v>
      </c>
      <c r="R21" s="403">
        <v>36824.18</v>
      </c>
      <c r="S21" s="401">
        <v>15650.53</v>
      </c>
      <c r="T21" s="404">
        <f t="shared" si="0"/>
        <v>52474.71</v>
      </c>
      <c r="U21" s="403">
        <v>11196.99</v>
      </c>
      <c r="V21" s="404">
        <f t="shared" si="1"/>
        <v>63671.7</v>
      </c>
    </row>
    <row r="22" spans="1:22" ht="12">
      <c r="A22" s="191" t="s">
        <v>10</v>
      </c>
      <c r="B22" s="187"/>
      <c r="C22" s="201">
        <v>8835.39</v>
      </c>
      <c r="D22" s="201">
        <v>9549.126</v>
      </c>
      <c r="E22" s="201">
        <v>9800.11</v>
      </c>
      <c r="F22" s="201">
        <v>9659.52</v>
      </c>
      <c r="G22" s="201">
        <v>9759.06</v>
      </c>
      <c r="H22" s="201">
        <v>10115.162999999999</v>
      </c>
      <c r="I22" s="201">
        <v>12659</v>
      </c>
      <c r="J22" s="201">
        <v>10876</v>
      </c>
      <c r="K22" s="201">
        <v>11018.937</v>
      </c>
      <c r="L22" s="201">
        <v>10392.217</v>
      </c>
      <c r="M22" s="201">
        <v>10366.2175</v>
      </c>
      <c r="N22" s="201">
        <v>10483.190999999999</v>
      </c>
      <c r="O22" s="201">
        <v>10313.5</v>
      </c>
      <c r="P22" s="201">
        <v>10017.681999999999</v>
      </c>
      <c r="Q22" s="201">
        <v>10194.682</v>
      </c>
      <c r="R22" s="202">
        <v>8734.12</v>
      </c>
      <c r="S22" s="203">
        <v>1519.04</v>
      </c>
      <c r="T22" s="204">
        <f t="shared" si="0"/>
        <v>10253.16</v>
      </c>
      <c r="U22" s="202">
        <v>1020.86</v>
      </c>
      <c r="V22" s="204">
        <f t="shared" si="1"/>
        <v>11274.02</v>
      </c>
    </row>
    <row r="23" spans="1:22" ht="12">
      <c r="A23" s="413" t="s">
        <v>11</v>
      </c>
      <c r="B23" s="414"/>
      <c r="C23" s="402">
        <v>159557.82</v>
      </c>
      <c r="D23" s="402">
        <v>167299</v>
      </c>
      <c r="E23" s="402">
        <v>165181.71</v>
      </c>
      <c r="F23" s="402">
        <v>159805.12</v>
      </c>
      <c r="G23" s="402">
        <v>149929.31</v>
      </c>
      <c r="H23" s="402">
        <v>148372.037</v>
      </c>
      <c r="I23" s="402">
        <v>183023</v>
      </c>
      <c r="J23" s="402">
        <v>144715</v>
      </c>
      <c r="K23" s="402">
        <v>141422.119</v>
      </c>
      <c r="L23" s="402">
        <v>141020.416</v>
      </c>
      <c r="M23" s="402">
        <v>140267.712</v>
      </c>
      <c r="N23" s="402">
        <v>142536.476</v>
      </c>
      <c r="O23" s="402">
        <v>143114.3</v>
      </c>
      <c r="P23" s="402">
        <v>142068.247</v>
      </c>
      <c r="Q23" s="402">
        <v>143831.604</v>
      </c>
      <c r="R23" s="403">
        <v>102108.18</v>
      </c>
      <c r="S23" s="401">
        <v>43465.64</v>
      </c>
      <c r="T23" s="404">
        <f t="shared" si="0"/>
        <v>145573.82</v>
      </c>
      <c r="U23" s="403">
        <v>3497.28</v>
      </c>
      <c r="V23" s="404">
        <f t="shared" si="1"/>
        <v>149071.1</v>
      </c>
    </row>
    <row r="24" spans="1:22" ht="12">
      <c r="A24" s="191" t="s">
        <v>12</v>
      </c>
      <c r="B24" s="187"/>
      <c r="C24" s="201">
        <v>2812.07</v>
      </c>
      <c r="D24" s="201">
        <v>2701.42</v>
      </c>
      <c r="E24" s="201">
        <v>2581.1</v>
      </c>
      <c r="F24" s="201">
        <v>2872.21</v>
      </c>
      <c r="G24" s="201">
        <v>2584.446</v>
      </c>
      <c r="H24" s="201">
        <v>2725.655</v>
      </c>
      <c r="I24" s="201">
        <v>3230.4</v>
      </c>
      <c r="J24" s="201">
        <v>2655.7</v>
      </c>
      <c r="K24" s="201">
        <v>2743.598</v>
      </c>
      <c r="L24" s="201">
        <v>2720.733</v>
      </c>
      <c r="M24" s="201">
        <v>2622.0734</v>
      </c>
      <c r="N24" s="201">
        <v>3286.7560000000003</v>
      </c>
      <c r="O24" s="201">
        <v>2853.6</v>
      </c>
      <c r="P24" s="201">
        <v>2897.513</v>
      </c>
      <c r="Q24" s="201">
        <v>2987.705</v>
      </c>
      <c r="R24" s="202">
        <v>2018.44</v>
      </c>
      <c r="S24" s="203">
        <v>814.17</v>
      </c>
      <c r="T24" s="204">
        <f t="shared" si="0"/>
        <v>2832.61</v>
      </c>
      <c r="U24" s="202">
        <v>57.06</v>
      </c>
      <c r="V24" s="204">
        <f t="shared" si="1"/>
        <v>2889.67</v>
      </c>
    </row>
    <row r="25" spans="1:22" ht="12">
      <c r="A25" s="413" t="s">
        <v>302</v>
      </c>
      <c r="B25" s="414"/>
      <c r="C25" s="402">
        <v>1574.308</v>
      </c>
      <c r="D25" s="402">
        <v>2368.17</v>
      </c>
      <c r="E25" s="402">
        <v>2170.806</v>
      </c>
      <c r="F25" s="402">
        <v>2269.395</v>
      </c>
      <c r="G25" s="402">
        <v>2388.62</v>
      </c>
      <c r="H25" s="402">
        <v>2419.107</v>
      </c>
      <c r="I25" s="402">
        <v>2778.6</v>
      </c>
      <c r="J25" s="402">
        <v>2381.3</v>
      </c>
      <c r="K25" s="402">
        <v>2485.208</v>
      </c>
      <c r="L25" s="402">
        <v>2485.815</v>
      </c>
      <c r="M25" s="402">
        <v>2492.586333333333</v>
      </c>
      <c r="N25" s="402">
        <v>2576.305</v>
      </c>
      <c r="O25" s="402">
        <v>2575.2</v>
      </c>
      <c r="P25" s="402">
        <v>2437.988</v>
      </c>
      <c r="Q25" s="402">
        <v>2561.684</v>
      </c>
      <c r="R25" s="403">
        <v>2048.45</v>
      </c>
      <c r="S25" s="401">
        <v>640.42</v>
      </c>
      <c r="T25" s="404">
        <f t="shared" si="0"/>
        <v>2688.87</v>
      </c>
      <c r="U25" s="403">
        <v>1353.63</v>
      </c>
      <c r="V25" s="404">
        <f t="shared" si="1"/>
        <v>4042.5</v>
      </c>
    </row>
    <row r="26" spans="1:22" ht="12">
      <c r="A26" s="191" t="s">
        <v>303</v>
      </c>
      <c r="B26" s="187"/>
      <c r="C26" s="201">
        <v>1700.94</v>
      </c>
      <c r="D26" s="201">
        <v>1690.12</v>
      </c>
      <c r="E26" s="201">
        <v>1627.83</v>
      </c>
      <c r="F26" s="201">
        <v>1701.35</v>
      </c>
      <c r="G26" s="201">
        <v>1499.71</v>
      </c>
      <c r="H26" s="201">
        <v>1547.223</v>
      </c>
      <c r="I26" s="201">
        <v>1791.2</v>
      </c>
      <c r="J26" s="201">
        <v>1541.1</v>
      </c>
      <c r="K26" s="201">
        <v>1499.754</v>
      </c>
      <c r="L26" s="201">
        <v>1522.144</v>
      </c>
      <c r="M26" s="204">
        <v>1410.0146666666665</v>
      </c>
      <c r="N26" s="205">
        <v>1687.7569999999998</v>
      </c>
      <c r="O26" s="205">
        <v>1673.2</v>
      </c>
      <c r="P26" s="205">
        <v>1648.4824285714285</v>
      </c>
      <c r="Q26" s="205">
        <v>1691.382</v>
      </c>
      <c r="R26" s="202">
        <v>1190.53</v>
      </c>
      <c r="S26" s="203">
        <v>501.34</v>
      </c>
      <c r="T26" s="204">
        <f>R26+S26</f>
        <v>1691.87</v>
      </c>
      <c r="U26" s="202">
        <v>34.81</v>
      </c>
      <c r="V26" s="204">
        <f t="shared" si="1"/>
        <v>1726.6799999999998</v>
      </c>
    </row>
    <row r="27" spans="1:22" ht="12">
      <c r="A27" s="413" t="s">
        <v>13</v>
      </c>
      <c r="B27" s="414"/>
      <c r="C27" s="402">
        <v>9619.33</v>
      </c>
      <c r="D27" s="402">
        <v>11169.8</v>
      </c>
      <c r="E27" s="402">
        <v>11455.765</v>
      </c>
      <c r="F27" s="402">
        <v>11782.62</v>
      </c>
      <c r="G27" s="402">
        <v>11290.74</v>
      </c>
      <c r="H27" s="402">
        <v>11668.633</v>
      </c>
      <c r="I27" s="402">
        <v>13134</v>
      </c>
      <c r="J27" s="402">
        <v>11310</v>
      </c>
      <c r="K27" s="402">
        <v>11298.403</v>
      </c>
      <c r="L27" s="402">
        <v>10992.934000000001</v>
      </c>
      <c r="M27" s="402">
        <v>10848.413</v>
      </c>
      <c r="N27" s="402">
        <v>11075.59</v>
      </c>
      <c r="O27" s="402">
        <v>10942.9</v>
      </c>
      <c r="P27" s="402">
        <v>11251.935000000001</v>
      </c>
      <c r="Q27" s="402">
        <v>10920.95</v>
      </c>
      <c r="R27" s="403">
        <v>8730.15</v>
      </c>
      <c r="S27" s="401">
        <v>2633.17</v>
      </c>
      <c r="T27" s="404">
        <f>R27+S27</f>
        <v>11363.32</v>
      </c>
      <c r="U27" s="403">
        <v>607.1</v>
      </c>
      <c r="V27" s="404">
        <f t="shared" si="1"/>
        <v>11970.42</v>
      </c>
    </row>
    <row r="28" spans="1:22" ht="12">
      <c r="A28" s="191" t="s">
        <v>304</v>
      </c>
      <c r="B28" s="187"/>
      <c r="C28" s="201">
        <v>1251.75</v>
      </c>
      <c r="D28" s="201">
        <v>1488.17</v>
      </c>
      <c r="E28" s="201">
        <v>1367.57</v>
      </c>
      <c r="F28" s="201">
        <v>1285.117</v>
      </c>
      <c r="G28" s="201">
        <v>1254.74</v>
      </c>
      <c r="H28" s="201">
        <v>1308.903</v>
      </c>
      <c r="I28" s="201">
        <v>1401.4</v>
      </c>
      <c r="J28" s="201">
        <v>1254.2</v>
      </c>
      <c r="K28" s="201">
        <v>1256.7939999999999</v>
      </c>
      <c r="L28" s="201">
        <v>1237.676</v>
      </c>
      <c r="M28" s="201">
        <v>1221.0176666666666</v>
      </c>
      <c r="N28" s="201">
        <v>1250.07</v>
      </c>
      <c r="O28" s="201">
        <v>1220.8</v>
      </c>
      <c r="P28" s="201">
        <v>1219.461</v>
      </c>
      <c r="Q28" s="201">
        <v>1291.913</v>
      </c>
      <c r="R28" s="202">
        <v>1051.17</v>
      </c>
      <c r="S28" s="203">
        <v>304.98</v>
      </c>
      <c r="T28" s="204">
        <f t="shared" si="0"/>
        <v>1356.15</v>
      </c>
      <c r="U28" s="202">
        <v>446.71</v>
      </c>
      <c r="V28" s="204">
        <f t="shared" si="1"/>
        <v>1802.8600000000001</v>
      </c>
    </row>
    <row r="29" spans="1:22" ht="12">
      <c r="A29" s="413" t="s">
        <v>305</v>
      </c>
      <c r="B29" s="414"/>
      <c r="C29" s="402">
        <v>3769.247</v>
      </c>
      <c r="D29" s="402">
        <v>4056.89</v>
      </c>
      <c r="E29" s="402">
        <v>4041.86</v>
      </c>
      <c r="F29" s="402">
        <v>3842.914</v>
      </c>
      <c r="G29" s="402">
        <v>3390.17</v>
      </c>
      <c r="H29" s="402">
        <v>3665.029</v>
      </c>
      <c r="I29" s="402">
        <v>4081</v>
      </c>
      <c r="J29" s="402">
        <v>3449</v>
      </c>
      <c r="K29" s="402">
        <v>3414.403</v>
      </c>
      <c r="L29" s="402">
        <v>3415.3289999999997</v>
      </c>
      <c r="M29" s="402">
        <v>3397.172</v>
      </c>
      <c r="N29" s="402">
        <v>3807.4350000000004</v>
      </c>
      <c r="O29" s="402">
        <v>3554.1000000000004</v>
      </c>
      <c r="P29" s="402">
        <v>3623.051571428571</v>
      </c>
      <c r="Q29" s="402">
        <v>3872.026</v>
      </c>
      <c r="R29" s="403">
        <v>2756.28</v>
      </c>
      <c r="S29" s="401">
        <v>1184.76</v>
      </c>
      <c r="T29" s="404">
        <f t="shared" si="0"/>
        <v>3941.04</v>
      </c>
      <c r="U29" s="403">
        <v>2996.63</v>
      </c>
      <c r="V29" s="404">
        <f t="shared" si="1"/>
        <v>6937.67</v>
      </c>
    </row>
    <row r="30" spans="1:22" ht="12">
      <c r="A30" s="191" t="s">
        <v>306</v>
      </c>
      <c r="B30" s="187"/>
      <c r="C30" s="201">
        <v>10398.63</v>
      </c>
      <c r="D30" s="201">
        <v>10674.78</v>
      </c>
      <c r="E30" s="201">
        <v>11144.455</v>
      </c>
      <c r="F30" s="201">
        <v>11398.95</v>
      </c>
      <c r="G30" s="201">
        <v>11029.854000000001</v>
      </c>
      <c r="H30" s="201">
        <v>11116.089</v>
      </c>
      <c r="I30" s="201">
        <v>13450</v>
      </c>
      <c r="J30" s="201">
        <v>10888</v>
      </c>
      <c r="K30" s="201">
        <v>11369.919000000002</v>
      </c>
      <c r="L30" s="201">
        <v>11156.737000000001</v>
      </c>
      <c r="M30" s="201">
        <v>11084.014857142856</v>
      </c>
      <c r="N30" s="201">
        <v>10927.576000000001</v>
      </c>
      <c r="O30" s="201">
        <v>11126.5</v>
      </c>
      <c r="P30" s="201">
        <v>11248.844000000001</v>
      </c>
      <c r="Q30" s="201">
        <v>11525.967999999999</v>
      </c>
      <c r="R30" s="202">
        <v>8368.3</v>
      </c>
      <c r="S30" s="203">
        <v>3551.85</v>
      </c>
      <c r="T30" s="204">
        <f t="shared" si="0"/>
        <v>11920.15</v>
      </c>
      <c r="U30" s="202">
        <v>5954.45</v>
      </c>
      <c r="V30" s="204">
        <f t="shared" si="1"/>
        <v>17874.6</v>
      </c>
    </row>
    <row r="31" spans="1:22" ht="12">
      <c r="A31" s="413" t="s">
        <v>14</v>
      </c>
      <c r="B31" s="414"/>
      <c r="C31" s="402">
        <v>37560.09</v>
      </c>
      <c r="D31" s="402">
        <v>35479.28</v>
      </c>
      <c r="E31" s="402">
        <v>40855.77</v>
      </c>
      <c r="F31" s="402">
        <v>38203</v>
      </c>
      <c r="G31" s="402">
        <v>31655.42</v>
      </c>
      <c r="H31" s="402">
        <v>32087.102</v>
      </c>
      <c r="I31" s="402">
        <v>38057</v>
      </c>
      <c r="J31" s="402">
        <v>31145</v>
      </c>
      <c r="K31" s="402">
        <v>31017.855000000003</v>
      </c>
      <c r="L31" s="402">
        <v>30481.110999999997</v>
      </c>
      <c r="M31" s="402">
        <v>30684.29233333333</v>
      </c>
      <c r="N31" s="402">
        <v>32397.665</v>
      </c>
      <c r="O31" s="402">
        <v>31535.2</v>
      </c>
      <c r="P31" s="402">
        <v>31367.179</v>
      </c>
      <c r="Q31" s="402">
        <v>31601.87</v>
      </c>
      <c r="R31" s="403">
        <v>24107.65</v>
      </c>
      <c r="S31" s="401">
        <v>8257.26</v>
      </c>
      <c r="T31" s="404">
        <f t="shared" si="0"/>
        <v>32364.910000000003</v>
      </c>
      <c r="U31" s="403">
        <v>2127.84</v>
      </c>
      <c r="V31" s="404">
        <f t="shared" si="1"/>
        <v>34492.75</v>
      </c>
    </row>
    <row r="32" spans="1:22" ht="12">
      <c r="A32" s="191" t="s">
        <v>297</v>
      </c>
      <c r="B32" s="187"/>
      <c r="C32" s="201"/>
      <c r="D32" s="201"/>
      <c r="E32" s="201"/>
      <c r="F32" s="201"/>
      <c r="G32" s="201"/>
      <c r="H32" s="201"/>
      <c r="I32" s="201"/>
      <c r="J32" s="201"/>
      <c r="K32" s="201"/>
      <c r="L32" s="201"/>
      <c r="M32" s="201"/>
      <c r="N32" s="201"/>
      <c r="O32" s="201"/>
      <c r="P32" s="201">
        <v>1155.121</v>
      </c>
      <c r="Q32" s="201">
        <v>1219.778</v>
      </c>
      <c r="R32" s="202">
        <v>801.6</v>
      </c>
      <c r="S32" s="203">
        <v>477.2</v>
      </c>
      <c r="T32" s="204">
        <f t="shared" si="0"/>
        <v>1278.8</v>
      </c>
      <c r="U32" s="202">
        <v>31.16</v>
      </c>
      <c r="V32" s="204">
        <f t="shared" si="1"/>
        <v>1309.96</v>
      </c>
    </row>
    <row r="33" spans="1:22" ht="12">
      <c r="A33" s="413" t="s">
        <v>15</v>
      </c>
      <c r="B33" s="414"/>
      <c r="C33" s="402">
        <v>4054.62</v>
      </c>
      <c r="D33" s="402">
        <v>4553.87</v>
      </c>
      <c r="E33" s="402">
        <v>4340.68</v>
      </c>
      <c r="F33" s="402">
        <v>4859.256</v>
      </c>
      <c r="G33" s="402">
        <v>4297.03</v>
      </c>
      <c r="H33" s="402">
        <v>4581.354</v>
      </c>
      <c r="I33" s="402">
        <v>5847</v>
      </c>
      <c r="J33" s="402">
        <v>4914.5</v>
      </c>
      <c r="K33" s="402">
        <v>4907.888</v>
      </c>
      <c r="L33" s="402">
        <v>4947.8009999999995</v>
      </c>
      <c r="M33" s="402">
        <v>4956.139</v>
      </c>
      <c r="N33" s="402">
        <v>4988.778</v>
      </c>
      <c r="O33" s="402">
        <v>5001.9</v>
      </c>
      <c r="P33" s="402">
        <v>5087.89025</v>
      </c>
      <c r="Q33" s="402">
        <v>5258.015</v>
      </c>
      <c r="R33" s="403">
        <v>3996.87</v>
      </c>
      <c r="S33" s="401">
        <v>1078.04</v>
      </c>
      <c r="T33" s="404">
        <f t="shared" si="0"/>
        <v>5074.91</v>
      </c>
      <c r="U33" s="403">
        <v>866.62</v>
      </c>
      <c r="V33" s="404">
        <f t="shared" si="1"/>
        <v>5941.53</v>
      </c>
    </row>
    <row r="34" spans="1:22" ht="12">
      <c r="A34" s="191" t="s">
        <v>16</v>
      </c>
      <c r="B34" s="187"/>
      <c r="C34" s="201">
        <v>2428.83</v>
      </c>
      <c r="D34" s="201">
        <v>2200.86</v>
      </c>
      <c r="E34" s="201">
        <v>2748.83</v>
      </c>
      <c r="F34" s="201">
        <v>2799.79</v>
      </c>
      <c r="G34" s="201">
        <v>2868.35</v>
      </c>
      <c r="H34" s="201">
        <v>2903.646</v>
      </c>
      <c r="I34" s="201">
        <v>3216.2</v>
      </c>
      <c r="J34" s="201">
        <v>2728.6</v>
      </c>
      <c r="K34" s="201">
        <v>2736.858</v>
      </c>
      <c r="L34" s="201">
        <v>2698.9449999999997</v>
      </c>
      <c r="M34" s="201">
        <v>2661.663</v>
      </c>
      <c r="N34" s="201">
        <v>2962.386</v>
      </c>
      <c r="O34" s="201">
        <v>2838.2</v>
      </c>
      <c r="P34" s="201">
        <v>2930.037</v>
      </c>
      <c r="Q34" s="201">
        <v>3281.3900000000003</v>
      </c>
      <c r="R34" s="202">
        <v>2169.63</v>
      </c>
      <c r="S34" s="203">
        <v>1275.8</v>
      </c>
      <c r="T34" s="204">
        <f t="shared" si="0"/>
        <v>3445.4300000000003</v>
      </c>
      <c r="U34" s="202">
        <v>474.79</v>
      </c>
      <c r="V34" s="204">
        <f t="shared" si="1"/>
        <v>3920.2200000000003</v>
      </c>
    </row>
    <row r="35" spans="1:22" ht="12">
      <c r="A35" s="413" t="s">
        <v>17</v>
      </c>
      <c r="B35" s="414"/>
      <c r="C35" s="402">
        <v>12403.45</v>
      </c>
      <c r="D35" s="402">
        <v>12172.29</v>
      </c>
      <c r="E35" s="402">
        <v>12524.2</v>
      </c>
      <c r="F35" s="402">
        <v>12307.35</v>
      </c>
      <c r="G35" s="402">
        <v>10704.28</v>
      </c>
      <c r="H35" s="402">
        <v>10213.232</v>
      </c>
      <c r="I35" s="402">
        <v>11926</v>
      </c>
      <c r="J35" s="402">
        <v>9492</v>
      </c>
      <c r="K35" s="402">
        <v>9684.308</v>
      </c>
      <c r="L35" s="402">
        <v>9463.198</v>
      </c>
      <c r="M35" s="402">
        <v>9492.55084057971</v>
      </c>
      <c r="N35" s="402">
        <v>12821.641</v>
      </c>
      <c r="O35" s="402">
        <v>11932.400000000001</v>
      </c>
      <c r="P35" s="402">
        <v>12310.161205128206</v>
      </c>
      <c r="Q35" s="402">
        <v>12960.563</v>
      </c>
      <c r="R35" s="403">
        <v>7211.71</v>
      </c>
      <c r="S35" s="401">
        <v>6498.9</v>
      </c>
      <c r="T35" s="404">
        <f t="shared" si="0"/>
        <v>13710.61</v>
      </c>
      <c r="U35" s="403">
        <v>1391.4</v>
      </c>
      <c r="V35" s="404">
        <f t="shared" si="1"/>
        <v>15102.01</v>
      </c>
    </row>
    <row r="36" spans="1:22" ht="12">
      <c r="A36" s="191" t="s">
        <v>18</v>
      </c>
      <c r="B36" s="187"/>
      <c r="C36" s="201">
        <v>817.12</v>
      </c>
      <c r="D36" s="201">
        <v>1025.13</v>
      </c>
      <c r="E36" s="201">
        <v>905.3</v>
      </c>
      <c r="F36" s="201">
        <v>837.01</v>
      </c>
      <c r="G36" s="201">
        <v>913.35</v>
      </c>
      <c r="H36" s="201">
        <v>847.175</v>
      </c>
      <c r="I36" s="201">
        <v>1106.6</v>
      </c>
      <c r="J36" s="201">
        <v>971.7</v>
      </c>
      <c r="K36" s="201">
        <v>921.776</v>
      </c>
      <c r="L36" s="201">
        <v>1157.149</v>
      </c>
      <c r="M36" s="201">
        <v>1038.675</v>
      </c>
      <c r="N36" s="201">
        <v>1041.836</v>
      </c>
      <c r="O36" s="201">
        <v>1073.6</v>
      </c>
      <c r="P36" s="201">
        <v>1141.196</v>
      </c>
      <c r="Q36" s="201">
        <v>1105.324</v>
      </c>
      <c r="R36" s="202">
        <v>959.11</v>
      </c>
      <c r="S36" s="203">
        <v>164.87</v>
      </c>
      <c r="T36" s="204">
        <f t="shared" si="0"/>
        <v>1123.98</v>
      </c>
      <c r="U36" s="202">
        <v>67.72</v>
      </c>
      <c r="V36" s="204">
        <f t="shared" si="1"/>
        <v>1191.7</v>
      </c>
    </row>
    <row r="37" spans="1:22" ht="12">
      <c r="A37" s="413" t="s">
        <v>307</v>
      </c>
      <c r="B37" s="414"/>
      <c r="C37" s="402">
        <v>125.975</v>
      </c>
      <c r="D37" s="402">
        <v>295.09</v>
      </c>
      <c r="E37" s="402">
        <v>412.704</v>
      </c>
      <c r="F37" s="402">
        <v>560.28</v>
      </c>
      <c r="G37" s="402">
        <v>547.96</v>
      </c>
      <c r="H37" s="402">
        <v>573.471</v>
      </c>
      <c r="I37" s="402">
        <v>688</v>
      </c>
      <c r="J37" s="402">
        <v>580.7</v>
      </c>
      <c r="K37" s="402">
        <v>595.8</v>
      </c>
      <c r="L37" s="402">
        <v>747.223</v>
      </c>
      <c r="M37" s="402">
        <v>789.53</v>
      </c>
      <c r="N37" s="402">
        <v>805.316</v>
      </c>
      <c r="O37" s="402">
        <v>852.9000000000001</v>
      </c>
      <c r="P37" s="402">
        <v>869.1569999999999</v>
      </c>
      <c r="Q37" s="402">
        <v>873.674</v>
      </c>
      <c r="R37" s="403">
        <v>728.65</v>
      </c>
      <c r="S37" s="401">
        <v>143.74</v>
      </c>
      <c r="T37" s="404">
        <f t="shared" si="0"/>
        <v>872.39</v>
      </c>
      <c r="U37" s="403">
        <v>447.49</v>
      </c>
      <c r="V37" s="404">
        <f t="shared" si="1"/>
        <v>1319.88</v>
      </c>
    </row>
    <row r="38" spans="1:22" ht="12">
      <c r="A38" s="191" t="s">
        <v>308</v>
      </c>
      <c r="B38" s="187"/>
      <c r="C38" s="201">
        <v>1985.616</v>
      </c>
      <c r="D38" s="201">
        <v>2255.65</v>
      </c>
      <c r="E38" s="201">
        <v>2178.304</v>
      </c>
      <c r="F38" s="201">
        <v>2162.568</v>
      </c>
      <c r="G38" s="201">
        <v>2063.1040000000003</v>
      </c>
      <c r="H38" s="201">
        <v>1798.3319999999999</v>
      </c>
      <c r="I38" s="201">
        <v>2483.6</v>
      </c>
      <c r="J38" s="201">
        <v>1983.8</v>
      </c>
      <c r="K38" s="201">
        <v>2018.689</v>
      </c>
      <c r="L38" s="201">
        <v>2037.4579999999999</v>
      </c>
      <c r="M38" s="201">
        <v>1948.777</v>
      </c>
      <c r="N38" s="201">
        <v>2282.493</v>
      </c>
      <c r="O38" s="201">
        <v>2321</v>
      </c>
      <c r="P38" s="201">
        <v>2273.643</v>
      </c>
      <c r="Q38" s="201">
        <v>2389.295</v>
      </c>
      <c r="R38" s="202">
        <v>1856.53</v>
      </c>
      <c r="S38" s="203">
        <v>550.68</v>
      </c>
      <c r="T38" s="204">
        <f t="shared" si="0"/>
        <v>2407.21</v>
      </c>
      <c r="U38" s="202">
        <v>3617.48</v>
      </c>
      <c r="V38" s="204">
        <f t="shared" si="1"/>
        <v>6024.6900000000005</v>
      </c>
    </row>
    <row r="39" spans="1:22" ht="12">
      <c r="A39" s="413" t="s">
        <v>19</v>
      </c>
      <c r="B39" s="414"/>
      <c r="C39" s="402">
        <v>1621.98</v>
      </c>
      <c r="D39" s="402">
        <v>2039.68</v>
      </c>
      <c r="E39" s="402">
        <v>1925.244</v>
      </c>
      <c r="F39" s="402">
        <v>1889.196</v>
      </c>
      <c r="G39" s="402">
        <v>1799.69</v>
      </c>
      <c r="H39" s="402">
        <v>2151.4809999999998</v>
      </c>
      <c r="I39" s="402">
        <v>2153.4</v>
      </c>
      <c r="J39" s="402">
        <v>1916.7</v>
      </c>
      <c r="K39" s="402">
        <v>1970.025</v>
      </c>
      <c r="L39" s="402">
        <v>2018.34</v>
      </c>
      <c r="M39" s="402">
        <v>2005.3559999999998</v>
      </c>
      <c r="N39" s="402">
        <v>2153.805</v>
      </c>
      <c r="O39" s="402">
        <v>2037.5</v>
      </c>
      <c r="P39" s="402">
        <v>2047.7510000000002</v>
      </c>
      <c r="Q39" s="402">
        <v>2119.515</v>
      </c>
      <c r="R39" s="403">
        <v>1480.47</v>
      </c>
      <c r="S39" s="401">
        <v>684.6</v>
      </c>
      <c r="T39" s="404">
        <f t="shared" si="0"/>
        <v>2165.07</v>
      </c>
      <c r="U39" s="403">
        <v>435.94</v>
      </c>
      <c r="V39" s="404">
        <f t="shared" si="1"/>
        <v>2601.01</v>
      </c>
    </row>
    <row r="40" spans="1:22" ht="12">
      <c r="A40" s="191" t="s">
        <v>20</v>
      </c>
      <c r="B40" s="187"/>
      <c r="C40" s="201">
        <v>565.21</v>
      </c>
      <c r="D40" s="201">
        <v>610.54</v>
      </c>
      <c r="E40" s="201">
        <v>647.28</v>
      </c>
      <c r="F40" s="201">
        <v>687.485</v>
      </c>
      <c r="G40" s="201">
        <v>687.14</v>
      </c>
      <c r="H40" s="201">
        <v>706.101</v>
      </c>
      <c r="I40" s="201">
        <v>870.8</v>
      </c>
      <c r="J40" s="201">
        <v>775.5</v>
      </c>
      <c r="K40" s="201">
        <v>746.8069999999999</v>
      </c>
      <c r="L40" s="201">
        <v>753.291</v>
      </c>
      <c r="M40" s="201">
        <v>753.635</v>
      </c>
      <c r="N40" s="201">
        <v>758.017</v>
      </c>
      <c r="O40" s="201">
        <v>749.2</v>
      </c>
      <c r="P40" s="201">
        <v>744.007</v>
      </c>
      <c r="Q40" s="201">
        <v>771.109</v>
      </c>
      <c r="R40" s="202">
        <v>617.92</v>
      </c>
      <c r="S40" s="203">
        <v>139.54</v>
      </c>
      <c r="T40" s="204">
        <f t="shared" si="0"/>
        <v>757.4599999999999</v>
      </c>
      <c r="U40" s="202">
        <v>17.5</v>
      </c>
      <c r="V40" s="204">
        <f t="shared" si="1"/>
        <v>774.9599999999999</v>
      </c>
    </row>
    <row r="41" spans="1:22" ht="12">
      <c r="A41" s="413" t="s">
        <v>309</v>
      </c>
      <c r="B41" s="414"/>
      <c r="C41" s="402">
        <v>1561.34</v>
      </c>
      <c r="D41" s="402">
        <v>1451.64</v>
      </c>
      <c r="E41" s="402">
        <v>1573.79</v>
      </c>
      <c r="F41" s="402">
        <v>1507.76</v>
      </c>
      <c r="G41" s="402">
        <v>1377.31</v>
      </c>
      <c r="H41" s="402">
        <v>1290.064</v>
      </c>
      <c r="I41" s="402">
        <v>1693.6</v>
      </c>
      <c r="J41" s="402">
        <v>1478.3</v>
      </c>
      <c r="K41" s="402">
        <v>1423.379</v>
      </c>
      <c r="L41" s="402">
        <v>1437.7</v>
      </c>
      <c r="M41" s="402">
        <v>1438.368</v>
      </c>
      <c r="N41" s="402">
        <v>1410.6960000000001</v>
      </c>
      <c r="O41" s="402">
        <v>1421.1</v>
      </c>
      <c r="P41" s="402">
        <v>1456.739</v>
      </c>
      <c r="Q41" s="402">
        <v>1439.21</v>
      </c>
      <c r="R41" s="403">
        <v>1220.53</v>
      </c>
      <c r="S41" s="401">
        <v>246.57</v>
      </c>
      <c r="T41" s="404">
        <f t="shared" si="0"/>
        <v>1467.1</v>
      </c>
      <c r="U41" s="403">
        <v>8154.4</v>
      </c>
      <c r="V41" s="404">
        <f t="shared" si="1"/>
        <v>9621.5</v>
      </c>
    </row>
    <row r="42" spans="1:22" ht="12">
      <c r="A42" s="191" t="s">
        <v>310</v>
      </c>
      <c r="B42" s="187"/>
      <c r="C42" s="201">
        <v>2123.635</v>
      </c>
      <c r="D42" s="201">
        <v>2285.59</v>
      </c>
      <c r="E42" s="201">
        <v>2417.8</v>
      </c>
      <c r="F42" s="201">
        <v>2313</v>
      </c>
      <c r="G42" s="201">
        <v>1908.11</v>
      </c>
      <c r="H42" s="201">
        <v>1745.9260000000002</v>
      </c>
      <c r="I42" s="201">
        <v>2276.6</v>
      </c>
      <c r="J42" s="201">
        <v>1944.3</v>
      </c>
      <c r="K42" s="201">
        <v>1915.292</v>
      </c>
      <c r="L42" s="201">
        <v>1993.0720000000001</v>
      </c>
      <c r="M42" s="201">
        <v>1948.007</v>
      </c>
      <c r="N42" s="201">
        <v>2049.076</v>
      </c>
      <c r="O42" s="201">
        <v>2049.3</v>
      </c>
      <c r="P42" s="201">
        <v>2028.53</v>
      </c>
      <c r="Q42" s="201">
        <v>2027.326</v>
      </c>
      <c r="R42" s="202">
        <v>1626.88</v>
      </c>
      <c r="S42" s="203">
        <v>463</v>
      </c>
      <c r="T42" s="204">
        <f t="shared" si="0"/>
        <v>2089.88</v>
      </c>
      <c r="U42" s="202">
        <v>748.23</v>
      </c>
      <c r="V42" s="204">
        <f t="shared" si="1"/>
        <v>2838.11</v>
      </c>
    </row>
    <row r="43" spans="1:22" ht="12">
      <c r="A43" s="413" t="s">
        <v>311</v>
      </c>
      <c r="B43" s="414"/>
      <c r="C43" s="402">
        <v>1495.7</v>
      </c>
      <c r="D43" s="402">
        <v>1574.74</v>
      </c>
      <c r="E43" s="402">
        <v>1724.843</v>
      </c>
      <c r="F43" s="402">
        <v>1604.18</v>
      </c>
      <c r="G43" s="402">
        <v>1406.59</v>
      </c>
      <c r="H43" s="402">
        <v>1300.268</v>
      </c>
      <c r="I43" s="402">
        <v>1560</v>
      </c>
      <c r="J43" s="402">
        <v>1284</v>
      </c>
      <c r="K43" s="402">
        <v>1351.161</v>
      </c>
      <c r="L43" s="402">
        <v>1333.042</v>
      </c>
      <c r="M43" s="402">
        <v>1311.518</v>
      </c>
      <c r="N43" s="402">
        <v>1521.621</v>
      </c>
      <c r="O43" s="402">
        <v>1635.7</v>
      </c>
      <c r="P43" s="402">
        <v>1606.114</v>
      </c>
      <c r="Q43" s="402">
        <v>1753.908</v>
      </c>
      <c r="R43" s="403">
        <v>1074.26</v>
      </c>
      <c r="S43" s="401">
        <v>774.45</v>
      </c>
      <c r="T43" s="404">
        <f t="shared" si="0"/>
        <v>1848.71</v>
      </c>
      <c r="U43" s="403">
        <v>1416.44</v>
      </c>
      <c r="V43" s="404">
        <f t="shared" si="1"/>
        <v>3265.15</v>
      </c>
    </row>
    <row r="44" spans="1:22" ht="12">
      <c r="A44" s="191" t="s">
        <v>312</v>
      </c>
      <c r="B44" s="187"/>
      <c r="C44" s="201">
        <v>7606.476</v>
      </c>
      <c r="D44" s="201">
        <v>15361.46</v>
      </c>
      <c r="E44" s="201">
        <v>14381.606</v>
      </c>
      <c r="F44" s="201">
        <v>14685.13</v>
      </c>
      <c r="G44" s="201">
        <v>13974.03</v>
      </c>
      <c r="H44" s="201">
        <v>13619.868</v>
      </c>
      <c r="I44" s="201">
        <v>17072.8</v>
      </c>
      <c r="J44" s="201">
        <v>14128.9</v>
      </c>
      <c r="K44" s="201">
        <v>13974.74</v>
      </c>
      <c r="L44" s="201">
        <v>13998.956999999999</v>
      </c>
      <c r="M44" s="201">
        <v>13919.187000000002</v>
      </c>
      <c r="N44" s="201">
        <v>14060.889000000001</v>
      </c>
      <c r="O44" s="201">
        <v>14114.900000000001</v>
      </c>
      <c r="P44" s="201">
        <v>14020.884999999998</v>
      </c>
      <c r="Q44" s="201">
        <v>14277.736</v>
      </c>
      <c r="R44" s="202">
        <v>10585.81</v>
      </c>
      <c r="S44" s="203">
        <v>3606.31</v>
      </c>
      <c r="T44" s="204">
        <f t="shared" si="0"/>
        <v>14192.119999999999</v>
      </c>
      <c r="U44" s="202">
        <v>3935.3</v>
      </c>
      <c r="V44" s="204">
        <f t="shared" si="1"/>
        <v>18127.42</v>
      </c>
    </row>
    <row r="45" spans="1:22" ht="12">
      <c r="A45" s="413" t="s">
        <v>21</v>
      </c>
      <c r="B45" s="414"/>
      <c r="C45" s="402">
        <v>18833.236</v>
      </c>
      <c r="D45" s="402">
        <v>15844.78</v>
      </c>
      <c r="E45" s="402">
        <v>16846.966</v>
      </c>
      <c r="F45" s="402">
        <v>16561.446</v>
      </c>
      <c r="G45" s="402">
        <v>15873.95</v>
      </c>
      <c r="H45" s="402">
        <v>16095.146</v>
      </c>
      <c r="I45" s="402">
        <v>19994</v>
      </c>
      <c r="J45" s="402">
        <v>15597</v>
      </c>
      <c r="K45" s="402">
        <v>15880.666000000001</v>
      </c>
      <c r="L45" s="402">
        <v>15534.96</v>
      </c>
      <c r="M45" s="402">
        <v>15398.970333333333</v>
      </c>
      <c r="N45" s="402">
        <v>15769.683</v>
      </c>
      <c r="O45" s="402">
        <v>15053.400000000001</v>
      </c>
      <c r="P45" s="402">
        <v>15252.384</v>
      </c>
      <c r="Q45" s="402">
        <v>15629.555</v>
      </c>
      <c r="R45" s="403">
        <v>10576</v>
      </c>
      <c r="S45" s="401">
        <v>5639.27</v>
      </c>
      <c r="T45" s="404">
        <f t="shared" si="0"/>
        <v>16215.27</v>
      </c>
      <c r="U45" s="403">
        <v>5589.26</v>
      </c>
      <c r="V45" s="404">
        <f t="shared" si="1"/>
        <v>21804.53</v>
      </c>
    </row>
    <row r="46" spans="1:22" ht="12">
      <c r="A46" s="191" t="s">
        <v>22</v>
      </c>
      <c r="B46" s="187"/>
      <c r="C46" s="201">
        <v>1014.77</v>
      </c>
      <c r="D46" s="201">
        <v>904.98</v>
      </c>
      <c r="E46" s="201">
        <v>428.398</v>
      </c>
      <c r="F46" s="201">
        <v>403.212</v>
      </c>
      <c r="G46" s="201">
        <v>378.46</v>
      </c>
      <c r="H46" s="201">
        <v>396.627</v>
      </c>
      <c r="I46" s="201">
        <v>1082.8</v>
      </c>
      <c r="J46" s="201">
        <v>949.2</v>
      </c>
      <c r="K46" s="201">
        <v>965.707</v>
      </c>
      <c r="L46" s="201">
        <v>982.102</v>
      </c>
      <c r="M46" s="201">
        <v>1029.156</v>
      </c>
      <c r="N46" s="201">
        <v>1098.527</v>
      </c>
      <c r="O46" s="201">
        <v>1461.1</v>
      </c>
      <c r="P46" s="201">
        <v>1438.27</v>
      </c>
      <c r="Q46" s="201">
        <v>1131.5720000000001</v>
      </c>
      <c r="R46" s="202">
        <v>770.37</v>
      </c>
      <c r="S46" s="203">
        <v>359.61</v>
      </c>
      <c r="T46" s="204">
        <f t="shared" si="0"/>
        <v>1129.98</v>
      </c>
      <c r="U46" s="202">
        <v>298.44</v>
      </c>
      <c r="V46" s="204">
        <f t="shared" si="1"/>
        <v>1428.42</v>
      </c>
    </row>
    <row r="47" spans="1:22" ht="12">
      <c r="A47" s="413" t="s">
        <v>23</v>
      </c>
      <c r="B47" s="414"/>
      <c r="C47" s="402">
        <v>40625.06</v>
      </c>
      <c r="D47" s="402">
        <v>52577.1</v>
      </c>
      <c r="E47" s="402">
        <v>55077.81</v>
      </c>
      <c r="F47" s="402">
        <v>55607.54</v>
      </c>
      <c r="G47" s="402">
        <v>21589.96</v>
      </c>
      <c r="H47" s="402">
        <v>22949.599</v>
      </c>
      <c r="I47" s="402">
        <v>29038</v>
      </c>
      <c r="J47" s="402">
        <v>23151</v>
      </c>
      <c r="K47" s="402">
        <v>22365.737999999998</v>
      </c>
      <c r="L47" s="402">
        <v>22542.105</v>
      </c>
      <c r="M47" s="402">
        <v>23036.207000000002</v>
      </c>
      <c r="N47" s="402">
        <v>53289.489</v>
      </c>
      <c r="O47" s="402">
        <v>46558.3</v>
      </c>
      <c r="P47" s="402">
        <v>47803.773</v>
      </c>
      <c r="Q47" s="402">
        <v>47259.744</v>
      </c>
      <c r="R47" s="403">
        <v>16879.69</v>
      </c>
      <c r="S47" s="401">
        <v>33159.65</v>
      </c>
      <c r="T47" s="404">
        <f t="shared" si="0"/>
        <v>50039.34</v>
      </c>
      <c r="U47" s="403">
        <v>9049.84</v>
      </c>
      <c r="V47" s="404">
        <f t="shared" si="1"/>
        <v>59089.17999999999</v>
      </c>
    </row>
    <row r="48" spans="1:22" ht="12">
      <c r="A48" s="191" t="s">
        <v>313</v>
      </c>
      <c r="B48" s="187"/>
      <c r="C48" s="201">
        <v>1087.886</v>
      </c>
      <c r="D48" s="201">
        <v>1004.91</v>
      </c>
      <c r="E48" s="201">
        <v>1028.04</v>
      </c>
      <c r="F48" s="201">
        <v>960.724</v>
      </c>
      <c r="G48" s="201">
        <v>757.146</v>
      </c>
      <c r="H48" s="201">
        <v>943.011</v>
      </c>
      <c r="I48" s="201">
        <v>1067</v>
      </c>
      <c r="J48" s="201">
        <v>899</v>
      </c>
      <c r="K48" s="201">
        <v>892.14</v>
      </c>
      <c r="L48" s="201">
        <v>898.919</v>
      </c>
      <c r="M48" s="201">
        <v>883.364</v>
      </c>
      <c r="N48" s="201">
        <v>904.538</v>
      </c>
      <c r="O48" s="201">
        <v>910.2</v>
      </c>
      <c r="P48" s="201">
        <v>879.281</v>
      </c>
      <c r="Q48" s="201">
        <v>911.4340000000001</v>
      </c>
      <c r="R48" s="202">
        <v>691.18</v>
      </c>
      <c r="S48" s="203">
        <v>235.3</v>
      </c>
      <c r="T48" s="204">
        <f t="shared" si="0"/>
        <v>926.48</v>
      </c>
      <c r="U48" s="202">
        <v>5.66</v>
      </c>
      <c r="V48" s="204">
        <f t="shared" si="1"/>
        <v>932.14</v>
      </c>
    </row>
    <row r="49" spans="1:22" ht="12">
      <c r="A49" s="413" t="s">
        <v>314</v>
      </c>
      <c r="B49" s="414"/>
      <c r="C49" s="402">
        <v>2219.78</v>
      </c>
      <c r="D49" s="402">
        <v>2537.92</v>
      </c>
      <c r="E49" s="402">
        <v>2255.24</v>
      </c>
      <c r="F49" s="402">
        <v>2699.34</v>
      </c>
      <c r="G49" s="402">
        <v>2263.28</v>
      </c>
      <c r="H49" s="402">
        <v>2351.503</v>
      </c>
      <c r="I49" s="402">
        <v>2717.2</v>
      </c>
      <c r="J49" s="402">
        <v>2353.6</v>
      </c>
      <c r="K49" s="402">
        <v>2463.893</v>
      </c>
      <c r="L49" s="402">
        <v>2496.314</v>
      </c>
      <c r="M49" s="402">
        <v>2307.79</v>
      </c>
      <c r="N49" s="402">
        <v>3122.2839999999997</v>
      </c>
      <c r="O49" s="402">
        <v>2792.9</v>
      </c>
      <c r="P49" s="402">
        <v>2655.6510909090903</v>
      </c>
      <c r="Q49" s="402">
        <v>2989.437</v>
      </c>
      <c r="R49" s="403">
        <v>1949.35</v>
      </c>
      <c r="S49" s="401">
        <v>928.88</v>
      </c>
      <c r="T49" s="404">
        <f t="shared" si="0"/>
        <v>2878.23</v>
      </c>
      <c r="U49" s="403">
        <v>134.97</v>
      </c>
      <c r="V49" s="404">
        <f t="shared" si="1"/>
        <v>3013.2</v>
      </c>
    </row>
    <row r="50" spans="1:22" ht="12">
      <c r="A50" s="191" t="s">
        <v>315</v>
      </c>
      <c r="B50" s="187"/>
      <c r="C50" s="201">
        <v>65655.676</v>
      </c>
      <c r="D50" s="201">
        <v>66584.94</v>
      </c>
      <c r="E50" s="201">
        <v>67544.29</v>
      </c>
      <c r="F50" s="201">
        <v>67513.99</v>
      </c>
      <c r="G50" s="201">
        <v>58076.97</v>
      </c>
      <c r="H50" s="201">
        <v>55867.199</v>
      </c>
      <c r="I50" s="201">
        <v>64957</v>
      </c>
      <c r="J50" s="201">
        <v>53179</v>
      </c>
      <c r="K50" s="201">
        <v>53866.003</v>
      </c>
      <c r="L50" s="201">
        <v>53438.201499999996</v>
      </c>
      <c r="M50" s="201">
        <v>53112.42</v>
      </c>
      <c r="N50" s="201">
        <v>59589.243</v>
      </c>
      <c r="O50" s="201">
        <v>58440.899999999994</v>
      </c>
      <c r="P50" s="201">
        <v>57741.979</v>
      </c>
      <c r="Q50" s="201">
        <v>59338.641</v>
      </c>
      <c r="R50" s="202">
        <v>41373.83</v>
      </c>
      <c r="S50" s="203">
        <v>19137.47</v>
      </c>
      <c r="T50" s="204">
        <f t="shared" si="0"/>
        <v>60511.3</v>
      </c>
      <c r="U50" s="202">
        <v>6297.77</v>
      </c>
      <c r="V50" s="204">
        <f t="shared" si="1"/>
        <v>66809.07</v>
      </c>
    </row>
    <row r="51" spans="1:22" ht="12">
      <c r="A51" s="413" t="s">
        <v>316</v>
      </c>
      <c r="B51" s="414"/>
      <c r="C51" s="402">
        <v>26914.92</v>
      </c>
      <c r="D51" s="402">
        <v>26139.49</v>
      </c>
      <c r="E51" s="402">
        <v>28389.08</v>
      </c>
      <c r="F51" s="402">
        <v>28962.07</v>
      </c>
      <c r="G51" s="402">
        <v>25428.53</v>
      </c>
      <c r="H51" s="402">
        <v>25449.56</v>
      </c>
      <c r="I51" s="402">
        <v>29353</v>
      </c>
      <c r="J51" s="402">
        <v>24193</v>
      </c>
      <c r="K51" s="402">
        <v>24709.422</v>
      </c>
      <c r="L51" s="402">
        <v>24234.789</v>
      </c>
      <c r="M51" s="402">
        <v>23767.393</v>
      </c>
      <c r="N51" s="402">
        <v>28270.254</v>
      </c>
      <c r="O51" s="402">
        <v>27317.7</v>
      </c>
      <c r="P51" s="402">
        <v>27078.805019178082</v>
      </c>
      <c r="Q51" s="402">
        <v>27888.475</v>
      </c>
      <c r="R51" s="403">
        <v>18856.54</v>
      </c>
      <c r="S51" s="401">
        <v>9437.34</v>
      </c>
      <c r="T51" s="404">
        <f t="shared" si="0"/>
        <v>28293.88</v>
      </c>
      <c r="U51" s="403">
        <v>4321.71</v>
      </c>
      <c r="V51" s="404">
        <f t="shared" si="1"/>
        <v>32615.59</v>
      </c>
    </row>
    <row r="52" spans="1:22" ht="12">
      <c r="A52" s="415" t="s">
        <v>1</v>
      </c>
      <c r="B52" s="416"/>
      <c r="C52" s="417">
        <f aca="true" t="shared" si="2" ref="C52:J52">SUM(C10:C51)</f>
        <v>569345.1130000001</v>
      </c>
      <c r="D52" s="417">
        <f t="shared" si="2"/>
        <v>602348.7859999998</v>
      </c>
      <c r="E52" s="417">
        <f t="shared" si="2"/>
        <v>615463.612</v>
      </c>
      <c r="F52" s="417">
        <f t="shared" si="2"/>
        <v>608931.189</v>
      </c>
      <c r="G52" s="417">
        <f t="shared" si="2"/>
        <v>525876.5330000002</v>
      </c>
      <c r="H52" s="417">
        <f t="shared" si="2"/>
        <v>527683.1270000001</v>
      </c>
      <c r="I52" s="417">
        <f t="shared" si="2"/>
        <v>633343.0999999999</v>
      </c>
      <c r="J52" s="417">
        <f t="shared" si="2"/>
        <v>516543.072</v>
      </c>
      <c r="K52" s="417">
        <v>515458.98400000005</v>
      </c>
      <c r="L52" s="417">
        <v>510842.293341096</v>
      </c>
      <c r="M52" s="417">
        <v>508557.3492161207</v>
      </c>
      <c r="N52" s="417">
        <v>572862.6059999999</v>
      </c>
      <c r="O52" s="417">
        <f>SUM(O10:O51)</f>
        <v>558580.7000000001</v>
      </c>
      <c r="P52" s="417">
        <v>558810.6245652154</v>
      </c>
      <c r="Q52" s="417">
        <v>568546.8869999999</v>
      </c>
      <c r="R52" s="418">
        <f>SUM(R10:R51)</f>
        <v>390173.19</v>
      </c>
      <c r="S52" s="419">
        <f>SUM(S10:S51)</f>
        <v>190082.06999999995</v>
      </c>
      <c r="T52" s="419">
        <f>(R52+S52)</f>
        <v>580255.26</v>
      </c>
      <c r="U52" s="420">
        <f>SUM(U10:U51)</f>
        <v>94876.07</v>
      </c>
      <c r="V52" s="421">
        <f>SUM(V10:V51)</f>
        <v>675131.33</v>
      </c>
    </row>
    <row r="53" spans="1:22" ht="12">
      <c r="A53" s="422" t="s">
        <v>280</v>
      </c>
      <c r="B53" s="423"/>
      <c r="C53" s="424">
        <f>C12+C21+C23+C27+C31+C50+C51</f>
        <v>360158.57899999997</v>
      </c>
      <c r="D53" s="425">
        <f>D12+D21+D23+D27+D31+D50+D51</f>
        <v>371578.92</v>
      </c>
      <c r="E53" s="424">
        <f>E12+E21+E23+E27+E31+E50+E51</f>
        <v>378328.409</v>
      </c>
      <c r="F53" s="424">
        <f>F12+F21+F23+F27+F31+F50+F51</f>
        <v>370813.438</v>
      </c>
      <c r="G53" s="424">
        <v>334049.58</v>
      </c>
      <c r="H53" s="424">
        <v>331679.587</v>
      </c>
      <c r="I53" s="424">
        <v>411537.2</v>
      </c>
      <c r="J53" s="424">
        <f>J12+J21+J23+J27+J31+J50+J51</f>
        <v>320038</v>
      </c>
      <c r="K53" s="424">
        <v>317353.9</v>
      </c>
      <c r="L53" s="424">
        <v>314606.49950000003</v>
      </c>
      <c r="M53" s="424">
        <v>312423.88883333333</v>
      </c>
      <c r="N53" s="424">
        <v>314358.463</v>
      </c>
      <c r="O53" s="424">
        <v>311370.5</v>
      </c>
      <c r="P53" s="424">
        <v>309268.7990191781</v>
      </c>
      <c r="Q53" s="424">
        <v>314270.097</v>
      </c>
      <c r="R53" s="426">
        <v>223531.68</v>
      </c>
      <c r="S53" s="427">
        <v>96121.83</v>
      </c>
      <c r="T53" s="428">
        <f aca="true" t="shared" si="3" ref="T53:T64">SUM(R53:S53)</f>
        <v>319653.51</v>
      </c>
      <c r="U53" s="427">
        <v>27460.36</v>
      </c>
      <c r="V53" s="428">
        <f>T53+U53</f>
        <v>347113.87</v>
      </c>
    </row>
    <row r="54" spans="1:22" ht="12">
      <c r="A54" s="429" t="s">
        <v>281</v>
      </c>
      <c r="B54" s="430"/>
      <c r="C54" s="431">
        <f>C11+C20+C29+C30+C39+C42+C45</f>
        <v>68369.54800000001</v>
      </c>
      <c r="D54" s="431">
        <f>D11+D20+D29+D30+D39+D42+D45</f>
        <v>66415.41</v>
      </c>
      <c r="E54" s="431">
        <f>E11+E20+E29+E30+E39+E42+E45</f>
        <v>70164.437</v>
      </c>
      <c r="F54" s="431">
        <v>69898.94</v>
      </c>
      <c r="G54" s="431">
        <v>66011.436</v>
      </c>
      <c r="H54" s="431">
        <v>67702.966</v>
      </c>
      <c r="I54" s="431">
        <v>85000.9</v>
      </c>
      <c r="J54" s="431">
        <f>J11+J20+J29+J30+J39+J42+J45</f>
        <v>64977</v>
      </c>
      <c r="K54" s="431">
        <v>67311.299</v>
      </c>
      <c r="L54" s="431">
        <v>65977.90284109589</v>
      </c>
      <c r="M54" s="431">
        <v>65572.01904220779</v>
      </c>
      <c r="N54" s="431">
        <v>66721.931</v>
      </c>
      <c r="O54" s="431">
        <v>65882.9</v>
      </c>
      <c r="P54" s="431">
        <v>65798.45357142857</v>
      </c>
      <c r="Q54" s="431">
        <v>67570.068</v>
      </c>
      <c r="R54" s="432">
        <v>50226.42</v>
      </c>
      <c r="S54" s="433">
        <v>19675.18</v>
      </c>
      <c r="T54" s="434">
        <f t="shared" si="3"/>
        <v>69901.6</v>
      </c>
      <c r="U54" s="433">
        <v>19047.63</v>
      </c>
      <c r="V54" s="434">
        <f aca="true" t="shared" si="4" ref="V54:V64">T54+U54</f>
        <v>88949.23000000001</v>
      </c>
    </row>
    <row r="55" spans="1:22" ht="12">
      <c r="A55" s="422" t="s">
        <v>282</v>
      </c>
      <c r="B55" s="423"/>
      <c r="C55" s="424">
        <f>C10+C18+C22+C26+C40+C47</f>
        <v>67550.655</v>
      </c>
      <c r="D55" s="425">
        <f>D10+D18+D22+D26+D40+D47</f>
        <v>81467.39600000001</v>
      </c>
      <c r="E55" s="424">
        <f>E10+E18+E22+E26+E40+E47</f>
        <v>84768.348</v>
      </c>
      <c r="F55" s="424">
        <f>F10+F18+F22+F26+F40+F47</f>
        <v>85758.105</v>
      </c>
      <c r="G55" s="424">
        <v>50087.725</v>
      </c>
      <c r="H55" s="424">
        <v>52492.654</v>
      </c>
      <c r="I55" s="424">
        <v>63710.5</v>
      </c>
      <c r="J55" s="424">
        <f>J10+J18+J22+J26+J40+J47</f>
        <v>54187.899999999994</v>
      </c>
      <c r="K55" s="424">
        <v>53779.015</v>
      </c>
      <c r="L55" s="424">
        <v>53353.491</v>
      </c>
      <c r="M55" s="424">
        <v>54011.411583333334</v>
      </c>
      <c r="N55" s="424">
        <v>76432.625</v>
      </c>
      <c r="O55" s="424">
        <v>69012</v>
      </c>
      <c r="P55" s="424">
        <v>70869.08742857142</v>
      </c>
      <c r="Q55" s="424">
        <v>70975.845</v>
      </c>
      <c r="R55" s="426">
        <v>33006.72</v>
      </c>
      <c r="S55" s="427">
        <v>40310.72</v>
      </c>
      <c r="T55" s="428">
        <f t="shared" si="3"/>
        <v>73317.44</v>
      </c>
      <c r="U55" s="427">
        <v>11708.48</v>
      </c>
      <c r="V55" s="428">
        <f t="shared" si="4"/>
        <v>85025.92</v>
      </c>
    </row>
    <row r="56" spans="1:22" ht="12">
      <c r="A56" s="435" t="s">
        <v>283</v>
      </c>
      <c r="B56" s="430"/>
      <c r="C56" s="431">
        <f>C19+C33+C41+C48</f>
        <v>12046.772</v>
      </c>
      <c r="D56" s="436">
        <f>D19+D33+D41+D48</f>
        <v>12842.09</v>
      </c>
      <c r="E56" s="431">
        <f>E19+E33+E41+E48</f>
        <v>12688.190000000002</v>
      </c>
      <c r="F56" s="431">
        <f>F19+F33+F41+F48</f>
        <v>13317.970000000001</v>
      </c>
      <c r="G56" s="431">
        <v>11969.331999999999</v>
      </c>
      <c r="H56" s="431">
        <v>12843.479</v>
      </c>
      <c r="I56" s="431">
        <v>17236.6</v>
      </c>
      <c r="J56" s="431">
        <f>J19+J33+J41+J48</f>
        <v>13552.8</v>
      </c>
      <c r="K56" s="431">
        <v>13315.882</v>
      </c>
      <c r="L56" s="431">
        <v>13334.145</v>
      </c>
      <c r="M56" s="431">
        <v>13309.59625</v>
      </c>
      <c r="N56" s="431">
        <v>13221.284</v>
      </c>
      <c r="O56" s="431">
        <v>12976.900000000001</v>
      </c>
      <c r="P56" s="431">
        <v>13220.522250000002</v>
      </c>
      <c r="Q56" s="431">
        <v>13423.098</v>
      </c>
      <c r="R56" s="432">
        <v>10463.1</v>
      </c>
      <c r="S56" s="433">
        <v>2890.43</v>
      </c>
      <c r="T56" s="434">
        <f t="shared" si="3"/>
        <v>13353.53</v>
      </c>
      <c r="U56" s="433">
        <v>12012.58</v>
      </c>
      <c r="V56" s="434">
        <f t="shared" si="4"/>
        <v>25366.11</v>
      </c>
    </row>
    <row r="57" spans="1:22" ht="12">
      <c r="A57" s="422" t="s">
        <v>284</v>
      </c>
      <c r="B57" s="423"/>
      <c r="C57" s="424">
        <f>C28+C34+C38+C43+C44+C49</f>
        <v>16988.152</v>
      </c>
      <c r="D57" s="424">
        <f>D28+D34+D38+D43+D44+D49</f>
        <v>25418.799999999996</v>
      </c>
      <c r="E57" s="424">
        <f>E28+E34+E38+E43+E44+E49</f>
        <v>24656.392999999996</v>
      </c>
      <c r="F57" s="424">
        <v>24962.76</v>
      </c>
      <c r="G57" s="424">
        <v>23566.69</v>
      </c>
      <c r="H57" s="424">
        <v>23282.52</v>
      </c>
      <c r="I57" s="424">
        <v>29840.6</v>
      </c>
      <c r="J57" s="424">
        <f>J28+J34+J38+J43+J44+J49</f>
        <v>23733.1</v>
      </c>
      <c r="K57" s="424">
        <v>23742.795000000002</v>
      </c>
      <c r="L57" s="424">
        <v>23802.392</v>
      </c>
      <c r="M57" s="424">
        <v>23369.952666666664</v>
      </c>
      <c r="N57" s="424">
        <v>25199.743</v>
      </c>
      <c r="O57" s="424">
        <v>24923.6</v>
      </c>
      <c r="P57" s="424">
        <v>24705.79109090909</v>
      </c>
      <c r="Q57" s="424">
        <v>25983.678999999996</v>
      </c>
      <c r="R57" s="426">
        <v>18686.74</v>
      </c>
      <c r="S57" s="427">
        <v>7441.09</v>
      </c>
      <c r="T57" s="428">
        <f t="shared" si="3"/>
        <v>26127.83</v>
      </c>
      <c r="U57" s="427">
        <v>10025.69</v>
      </c>
      <c r="V57" s="428">
        <f t="shared" si="4"/>
        <v>36153.520000000004</v>
      </c>
    </row>
    <row r="58" spans="1:22" ht="12">
      <c r="A58" s="429" t="s">
        <v>285</v>
      </c>
      <c r="B58" s="430"/>
      <c r="C58" s="431">
        <f>C15+C17+C24+C35+C46</f>
        <v>40365.27999999999</v>
      </c>
      <c r="D58" s="436">
        <f>D15+D17+D24+D35+D46</f>
        <v>38929.55</v>
      </c>
      <c r="E58" s="431">
        <f>E15+E17+E24+E35+E46</f>
        <v>39631.205</v>
      </c>
      <c r="F58" s="431">
        <f>F15+F17+F24+F35+F46</f>
        <v>38936.698</v>
      </c>
      <c r="G58" s="431">
        <v>34552.755999999994</v>
      </c>
      <c r="H58" s="431">
        <v>34095.861000000004</v>
      </c>
      <c r="I58" s="431">
        <v>43177.5</v>
      </c>
      <c r="J58" s="431">
        <f>J15+J17+J24+J35+J46</f>
        <v>33472.9</v>
      </c>
      <c r="K58" s="431">
        <v>33144.243</v>
      </c>
      <c r="L58" s="431">
        <v>32612.958</v>
      </c>
      <c r="M58" s="431">
        <v>32736.286507246376</v>
      </c>
      <c r="N58" s="431">
        <v>30730.543999999998</v>
      </c>
      <c r="O58" s="431">
        <v>29255.6</v>
      </c>
      <c r="P58" s="431">
        <v>30294.58420512821</v>
      </c>
      <c r="Q58" s="431">
        <v>31005.317</v>
      </c>
      <c r="R58" s="432">
        <v>19554.4</v>
      </c>
      <c r="S58" s="433">
        <v>12358.36</v>
      </c>
      <c r="T58" s="434">
        <f t="shared" si="3"/>
        <v>31912.760000000002</v>
      </c>
      <c r="U58" s="433">
        <v>5705.71</v>
      </c>
      <c r="V58" s="434">
        <f t="shared" si="4"/>
        <v>37618.47</v>
      </c>
    </row>
    <row r="59" spans="1:22" ht="12">
      <c r="A59" s="422" t="s">
        <v>286</v>
      </c>
      <c r="B59" s="423"/>
      <c r="C59" s="424" t="e">
        <f>C13+C14+C25+C36+C37+#REF!</f>
        <v>#REF!</v>
      </c>
      <c r="D59" s="425" t="e">
        <f>D13+D14+D25+D36+D37+#REF!</f>
        <v>#REF!</v>
      </c>
      <c r="E59" s="424" t="e">
        <f>E13+E14+E25+E36+E37+#REF!</f>
        <v>#REF!</v>
      </c>
      <c r="F59" s="424" t="e">
        <f>F13+F14+F25+F36+F37+#REF!</f>
        <v>#REF!</v>
      </c>
      <c r="G59" s="424">
        <v>6344.592</v>
      </c>
      <c r="H59" s="424">
        <v>6423.095</v>
      </c>
      <c r="I59" s="424">
        <v>7645.6</v>
      </c>
      <c r="J59" s="424">
        <v>5725.072</v>
      </c>
      <c r="K59" s="424">
        <v>6801.174</v>
      </c>
      <c r="L59" s="424">
        <v>7154.905000000001</v>
      </c>
      <c r="M59" s="424">
        <v>7134.194333333333</v>
      </c>
      <c r="N59" s="424">
        <v>7750.607999999999</v>
      </c>
      <c r="O59" s="424">
        <v>7987.299999999999</v>
      </c>
      <c r="P59" s="424">
        <v>7951.848</v>
      </c>
      <c r="Q59" s="424">
        <v>8083.467000000001</v>
      </c>
      <c r="R59" s="426">
        <v>6568.38</v>
      </c>
      <c r="S59" s="427">
        <v>1809.42</v>
      </c>
      <c r="T59" s="428">
        <f t="shared" si="3"/>
        <v>8377.8</v>
      </c>
      <c r="U59" s="427">
        <v>3510.72</v>
      </c>
      <c r="V59" s="428">
        <f t="shared" si="4"/>
        <v>11888.519999999999</v>
      </c>
    </row>
    <row r="60" spans="1:22" ht="12">
      <c r="A60" s="435" t="s">
        <v>287</v>
      </c>
      <c r="B60" s="430"/>
      <c r="C60" s="431"/>
      <c r="D60" s="436"/>
      <c r="E60" s="431"/>
      <c r="F60" s="431"/>
      <c r="G60" s="431"/>
      <c r="H60" s="431"/>
      <c r="I60" s="431"/>
      <c r="J60" s="431"/>
      <c r="K60" s="431"/>
      <c r="L60" s="431"/>
      <c r="M60" s="431"/>
      <c r="N60" s="431">
        <v>38447.407999999996</v>
      </c>
      <c r="O60" s="431">
        <v>37171.8</v>
      </c>
      <c r="P60" s="431">
        <v>36701.539000000004</v>
      </c>
      <c r="Q60" s="431">
        <v>37235.316</v>
      </c>
      <c r="R60" s="432">
        <v>28135.7</v>
      </c>
      <c r="S60" s="433">
        <v>9475.03</v>
      </c>
      <c r="T60" s="434">
        <f t="shared" si="3"/>
        <v>37610.73</v>
      </c>
      <c r="U60" s="433">
        <v>5404.86</v>
      </c>
      <c r="V60" s="434">
        <f t="shared" si="4"/>
        <v>43015.590000000004</v>
      </c>
    </row>
    <row r="61" spans="1:22" ht="12">
      <c r="A61" s="405" t="s">
        <v>288</v>
      </c>
      <c r="B61" s="406"/>
      <c r="C61" s="408">
        <v>399413.8</v>
      </c>
      <c r="D61" s="409">
        <v>409476.93</v>
      </c>
      <c r="E61" s="408">
        <v>417408.835</v>
      </c>
      <c r="F61" s="408">
        <v>409206.248</v>
      </c>
      <c r="G61" s="410">
        <v>368110.21</v>
      </c>
      <c r="H61" s="410">
        <v>365257.61699999997</v>
      </c>
      <c r="I61" s="410">
        <v>453430.1</v>
      </c>
      <c r="J61" s="410">
        <v>352478.1</v>
      </c>
      <c r="K61" s="410">
        <v>349429.441</v>
      </c>
      <c r="L61" s="410">
        <v>346164.1025</v>
      </c>
      <c r="M61" s="410">
        <v>344060.8113405797</v>
      </c>
      <c r="N61" s="410">
        <v>371789.86100000003</v>
      </c>
      <c r="O61" s="410">
        <v>365864.9</v>
      </c>
      <c r="P61" s="410">
        <v>364538.925</v>
      </c>
      <c r="Q61" s="410">
        <v>370944.043</v>
      </c>
      <c r="R61" s="411">
        <v>261699.07</v>
      </c>
      <c r="S61" s="408">
        <v>115906.47</v>
      </c>
      <c r="T61" s="412">
        <f t="shared" si="3"/>
        <v>377605.54000000004</v>
      </c>
      <c r="U61" s="408">
        <v>37790.22</v>
      </c>
      <c r="V61" s="412">
        <f t="shared" si="4"/>
        <v>415395.76</v>
      </c>
    </row>
    <row r="62" spans="1:22" ht="12">
      <c r="A62" s="407" t="s">
        <v>289</v>
      </c>
      <c r="B62" s="406"/>
      <c r="C62" s="408">
        <v>70038.11</v>
      </c>
      <c r="D62" s="409">
        <v>68529.83</v>
      </c>
      <c r="E62" s="408">
        <v>72172.95</v>
      </c>
      <c r="F62" s="408">
        <v>71760.36</v>
      </c>
      <c r="G62" s="410">
        <v>67904.53</v>
      </c>
      <c r="H62" s="410">
        <v>69685.242</v>
      </c>
      <c r="I62" s="410">
        <v>87403.3</v>
      </c>
      <c r="J62" s="410">
        <v>66917.6</v>
      </c>
      <c r="K62" s="410">
        <v>69352.193</v>
      </c>
      <c r="L62" s="410">
        <v>67943.0118410959</v>
      </c>
      <c r="M62" s="410">
        <v>67533.77704220779</v>
      </c>
      <c r="N62" s="410">
        <v>68826.408</v>
      </c>
      <c r="O62" s="410">
        <v>67939.9</v>
      </c>
      <c r="P62" s="410">
        <v>67922.20000000001</v>
      </c>
      <c r="Q62" s="410">
        <v>69750.625</v>
      </c>
      <c r="R62" s="411">
        <v>51798.46</v>
      </c>
      <c r="S62" s="408">
        <v>20308.86</v>
      </c>
      <c r="T62" s="412">
        <f t="shared" si="3"/>
        <v>72107.32</v>
      </c>
      <c r="U62" s="408">
        <v>19811.53</v>
      </c>
      <c r="V62" s="412">
        <f t="shared" si="4"/>
        <v>91918.85</v>
      </c>
    </row>
    <row r="63" spans="1:22" ht="12">
      <c r="A63" s="407" t="s">
        <v>290</v>
      </c>
      <c r="B63" s="406"/>
      <c r="C63" s="408">
        <v>21267.13</v>
      </c>
      <c r="D63" s="409">
        <v>31005.72</v>
      </c>
      <c r="E63" s="408">
        <v>29089.08</v>
      </c>
      <c r="F63" s="408">
        <v>29602.12</v>
      </c>
      <c r="G63" s="410">
        <v>28510.285</v>
      </c>
      <c r="H63" s="410">
        <v>28273.362999999998</v>
      </c>
      <c r="I63" s="410">
        <v>36368.1</v>
      </c>
      <c r="J63" s="410">
        <v>29408.7</v>
      </c>
      <c r="K63" s="410">
        <v>29571.779</v>
      </c>
      <c r="L63" s="410">
        <v>30047.543</v>
      </c>
      <c r="M63" s="410">
        <v>29641.752999999997</v>
      </c>
      <c r="N63" s="410">
        <v>32109.233</v>
      </c>
      <c r="O63" s="410">
        <v>32473.300000000003</v>
      </c>
      <c r="P63" s="410">
        <v>32242.207000000002</v>
      </c>
      <c r="Q63" s="410">
        <v>33258.594</v>
      </c>
      <c r="R63" s="411">
        <v>24471.67</v>
      </c>
      <c r="S63" s="408">
        <v>9146.52</v>
      </c>
      <c r="T63" s="412">
        <f t="shared" si="3"/>
        <v>33618.19</v>
      </c>
      <c r="U63" s="408">
        <v>12532.35</v>
      </c>
      <c r="V63" s="412">
        <f t="shared" si="4"/>
        <v>46150.54</v>
      </c>
    </row>
    <row r="64" spans="1:22" ht="12">
      <c r="A64" s="407" t="s">
        <v>291</v>
      </c>
      <c r="B64" s="406"/>
      <c r="C64" s="408">
        <v>79597.44</v>
      </c>
      <c r="D64" s="409">
        <v>94309.49</v>
      </c>
      <c r="E64" s="408">
        <v>97456.54</v>
      </c>
      <c r="F64" s="408">
        <v>99076.05</v>
      </c>
      <c r="G64" s="410">
        <v>62057.057</v>
      </c>
      <c r="H64" s="410">
        <v>65303.94</v>
      </c>
      <c r="I64" s="410">
        <v>80947.1</v>
      </c>
      <c r="J64" s="410">
        <v>67740.1</v>
      </c>
      <c r="K64" s="410">
        <v>67094.897</v>
      </c>
      <c r="L64" s="410">
        <v>66687.636</v>
      </c>
      <c r="M64" s="410">
        <v>67321.00783333334</v>
      </c>
      <c r="N64" s="410">
        <v>100137.1</v>
      </c>
      <c r="O64" s="410">
        <v>92302.6</v>
      </c>
      <c r="P64" s="410">
        <v>94107.292</v>
      </c>
      <c r="Q64" s="410">
        <v>94593.625</v>
      </c>
      <c r="R64" s="411">
        <v>52203.94</v>
      </c>
      <c r="S64" s="408">
        <v>44720.19</v>
      </c>
      <c r="T64" s="412">
        <f t="shared" si="3"/>
        <v>96924.13</v>
      </c>
      <c r="U64" s="408">
        <v>24741.92</v>
      </c>
      <c r="V64" s="412">
        <f t="shared" si="4"/>
        <v>121666.05</v>
      </c>
    </row>
    <row r="65" spans="1:22" ht="12">
      <c r="A65" s="207"/>
      <c r="B65" s="207"/>
      <c r="C65" s="207"/>
      <c r="D65" s="207"/>
      <c r="E65" s="207"/>
      <c r="F65" s="207"/>
      <c r="G65" s="207"/>
      <c r="H65" s="207"/>
      <c r="I65" s="207"/>
      <c r="J65" s="207"/>
      <c r="K65" s="207"/>
      <c r="L65" s="207"/>
      <c r="M65" s="207"/>
      <c r="N65" s="207"/>
      <c r="O65" s="207"/>
      <c r="P65" s="207"/>
      <c r="Q65" s="207"/>
      <c r="R65" s="208"/>
      <c r="S65" s="208"/>
      <c r="T65" s="209"/>
      <c r="U65" s="395"/>
      <c r="V65" s="396"/>
    </row>
    <row r="66" spans="1:20" ht="12">
      <c r="A66" s="191"/>
      <c r="B66" s="191"/>
      <c r="C66" s="191"/>
      <c r="D66" s="191"/>
      <c r="E66" s="191"/>
      <c r="F66" s="191"/>
      <c r="G66" s="191"/>
      <c r="H66" s="191"/>
      <c r="I66" s="191"/>
      <c r="J66" s="191"/>
      <c r="K66" s="191"/>
      <c r="L66" s="191"/>
      <c r="M66" s="191"/>
      <c r="N66" s="191"/>
      <c r="O66" s="191"/>
      <c r="P66" s="191"/>
      <c r="Q66" s="191"/>
      <c r="R66" s="191"/>
      <c r="S66" s="206"/>
      <c r="T66" s="206"/>
    </row>
    <row r="67" spans="1:20" ht="12">
      <c r="A67" s="191"/>
      <c r="B67" s="191"/>
      <c r="C67" s="191"/>
      <c r="D67" s="191"/>
      <c r="E67" s="191"/>
      <c r="F67" s="191"/>
      <c r="G67" s="191"/>
      <c r="H67" s="191"/>
      <c r="I67" s="191"/>
      <c r="J67" s="191"/>
      <c r="K67" s="191"/>
      <c r="L67" s="191"/>
      <c r="M67" s="191"/>
      <c r="N67" s="191"/>
      <c r="O67" s="191"/>
      <c r="P67" s="191"/>
      <c r="Q67" s="191"/>
      <c r="R67" s="191"/>
      <c r="S67" s="206"/>
      <c r="T67" s="206"/>
    </row>
    <row r="68" spans="1:20" ht="12">
      <c r="A68" s="560" t="s">
        <v>0</v>
      </c>
      <c r="B68" s="560" t="s">
        <v>292</v>
      </c>
      <c r="C68" s="191"/>
      <c r="D68" s="191"/>
      <c r="E68" s="191"/>
      <c r="F68" s="191"/>
      <c r="G68" s="191"/>
      <c r="H68" s="191"/>
      <c r="I68" s="191"/>
      <c r="J68" s="191"/>
      <c r="K68" s="191"/>
      <c r="L68" s="191"/>
      <c r="M68" s="191"/>
      <c r="N68" s="191"/>
      <c r="O68" s="191"/>
      <c r="P68" s="191"/>
      <c r="Q68" s="191"/>
      <c r="R68" s="191"/>
      <c r="S68" s="191"/>
      <c r="T68" s="206"/>
    </row>
    <row r="69" spans="1:20" ht="12">
      <c r="A69" s="191" t="str">
        <f>"(1)"</f>
        <v>(1)</v>
      </c>
      <c r="B69" s="200" t="s">
        <v>293</v>
      </c>
      <c r="C69" s="191"/>
      <c r="D69" s="191"/>
      <c r="E69" s="191"/>
      <c r="F69" s="191"/>
      <c r="G69" s="191"/>
      <c r="H69" s="191"/>
      <c r="I69" s="191"/>
      <c r="J69" s="191"/>
      <c r="K69" s="191"/>
      <c r="L69" s="191"/>
      <c r="M69" s="191"/>
      <c r="N69" s="191"/>
      <c r="O69" s="191"/>
      <c r="P69" s="191"/>
      <c r="Q69" s="191"/>
      <c r="R69" s="191"/>
      <c r="S69" s="191"/>
      <c r="T69" s="206"/>
    </row>
    <row r="70" spans="1:21" ht="29.25" customHeight="1">
      <c r="A70" s="187"/>
      <c r="B70" s="624" t="s">
        <v>294</v>
      </c>
      <c r="C70" s="624"/>
      <c r="D70" s="624"/>
      <c r="E70" s="624"/>
      <c r="F70" s="624"/>
      <c r="G70" s="624"/>
      <c r="H70" s="624"/>
      <c r="I70" s="624"/>
      <c r="J70" s="624"/>
      <c r="K70" s="624"/>
      <c r="L70" s="624"/>
      <c r="M70" s="624"/>
      <c r="N70" s="624"/>
      <c r="O70" s="624"/>
      <c r="P70" s="624"/>
      <c r="Q70" s="624"/>
      <c r="R70" s="624"/>
      <c r="S70" s="624"/>
      <c r="T70" s="624"/>
      <c r="U70" s="624"/>
    </row>
    <row r="71" spans="1:20" ht="12">
      <c r="A71" s="187"/>
      <c r="B71" s="187"/>
      <c r="C71" s="187"/>
      <c r="D71" s="187"/>
      <c r="E71" s="187"/>
      <c r="F71" s="187"/>
      <c r="G71" s="187"/>
      <c r="H71" s="187"/>
      <c r="I71" s="187"/>
      <c r="J71" s="187"/>
      <c r="K71" s="187"/>
      <c r="L71" s="187"/>
      <c r="M71" s="187"/>
      <c r="N71" s="187"/>
      <c r="O71" s="187"/>
      <c r="P71" s="187"/>
      <c r="Q71" s="187"/>
      <c r="R71" s="187"/>
      <c r="S71" s="187"/>
      <c r="T71" s="188"/>
    </row>
    <row r="72" spans="1:20" ht="12">
      <c r="A72" s="187"/>
      <c r="B72" s="187"/>
      <c r="C72" s="187"/>
      <c r="D72" s="187"/>
      <c r="E72" s="187"/>
      <c r="F72" s="187"/>
      <c r="G72" s="187"/>
      <c r="H72" s="187"/>
      <c r="I72" s="187"/>
      <c r="J72" s="187"/>
      <c r="K72" s="187"/>
      <c r="L72" s="187"/>
      <c r="M72" s="187"/>
      <c r="N72" s="187"/>
      <c r="O72" s="187"/>
      <c r="P72" s="187"/>
      <c r="Q72" s="187"/>
      <c r="R72" s="187"/>
      <c r="S72" s="187"/>
      <c r="T72" s="188"/>
    </row>
  </sheetData>
  <sheetProtection/>
  <mergeCells count="3">
    <mergeCell ref="R6:R8"/>
    <mergeCell ref="S6:S8"/>
    <mergeCell ref="B70:U70"/>
  </mergeCells>
  <printOptions/>
  <pageMargins left="0.1968503937007874" right="0.1968503937007874" top="0.984251968503937" bottom="0.984251968503937" header="0" footer="0"/>
  <pageSetup fitToHeight="1" fitToWidth="1" horizontalDpi="600" verticalDpi="600" orientation="portrait" paperSize="9" scale="66" r:id="rId1"/>
  <ignoredErrors>
    <ignoredError sqref="J8:N9 O8 P8:Q8" numberStoredAsText="1"/>
    <ignoredError sqref="T53:T64" formulaRange="1"/>
    <ignoredError sqref="T52 V52" formula="1"/>
  </ignoredErrors>
</worksheet>
</file>

<file path=xl/worksheets/sheet7.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selection activeCell="O10" sqref="O10"/>
    </sheetView>
  </sheetViews>
  <sheetFormatPr defaultColWidth="11.421875" defaultRowHeight="12.75"/>
  <cols>
    <col min="1" max="2" width="3.7109375" style="2" bestFit="1" customWidth="1"/>
    <col min="3" max="3" width="5.7109375" style="2" bestFit="1" customWidth="1"/>
    <col min="4" max="4" width="6.7109375" style="2" bestFit="1" customWidth="1"/>
    <col min="5" max="5" width="14.28125" style="2" bestFit="1" customWidth="1"/>
    <col min="6" max="6" width="10.7109375" style="2" bestFit="1" customWidth="1"/>
    <col min="7" max="8" width="9.28125" style="2" bestFit="1" customWidth="1"/>
    <col min="9" max="9" width="11.7109375" style="2" bestFit="1" customWidth="1"/>
    <col min="10" max="16384" width="11.421875" style="2" customWidth="1"/>
  </cols>
  <sheetData>
    <row r="1" spans="1:11" s="4" customFormat="1" ht="27" customHeight="1">
      <c r="A1" s="136" t="s">
        <v>372</v>
      </c>
      <c r="B1" s="27"/>
      <c r="C1" s="27"/>
      <c r="D1" s="100"/>
      <c r="E1" s="100"/>
      <c r="F1" s="100"/>
      <c r="G1" s="100"/>
      <c r="H1" s="100"/>
      <c r="I1" s="100"/>
      <c r="J1" s="2"/>
      <c r="K1" s="2"/>
    </row>
    <row r="2" spans="1:11" s="4" customFormat="1" ht="12">
      <c r="A2" s="5"/>
      <c r="B2" s="5"/>
      <c r="C2" s="5"/>
      <c r="D2" s="5"/>
      <c r="E2" s="5"/>
      <c r="F2" s="5"/>
      <c r="G2" s="5"/>
      <c r="H2" s="10"/>
      <c r="I2" s="10"/>
      <c r="J2" s="10"/>
      <c r="K2" s="2"/>
    </row>
    <row r="3" spans="1:10" s="4" customFormat="1" ht="12" customHeight="1">
      <c r="A3" s="352"/>
      <c r="B3" s="352"/>
      <c r="C3" s="352"/>
      <c r="D3" s="352"/>
      <c r="E3" s="439"/>
      <c r="F3" s="439"/>
      <c r="G3" s="439"/>
      <c r="H3" s="439"/>
      <c r="I3" s="439"/>
      <c r="J3" s="439"/>
    </row>
    <row r="4" spans="1:10" s="4" customFormat="1" ht="12.75" customHeight="1">
      <c r="A4" s="352"/>
      <c r="B4" s="352"/>
      <c r="C4" s="352"/>
      <c r="D4" s="352"/>
      <c r="E4" s="269" t="s">
        <v>179</v>
      </c>
      <c r="F4" s="627" t="s">
        <v>159</v>
      </c>
      <c r="G4" s="627"/>
      <c r="H4" s="627"/>
      <c r="I4" s="613"/>
      <c r="J4" s="613"/>
    </row>
    <row r="5" spans="1:10" s="4" customFormat="1" ht="9">
      <c r="A5" s="352"/>
      <c r="B5" s="352"/>
      <c r="C5" s="352"/>
      <c r="D5" s="352"/>
      <c r="E5" s="439"/>
      <c r="F5" s="437" t="s">
        <v>160</v>
      </c>
      <c r="G5" s="437" t="s">
        <v>161</v>
      </c>
      <c r="H5" s="437" t="s">
        <v>160</v>
      </c>
      <c r="I5" s="610" t="s">
        <v>162</v>
      </c>
      <c r="J5" s="612"/>
    </row>
    <row r="6" spans="1:10" s="4" customFormat="1" ht="12" customHeight="1">
      <c r="A6" s="353"/>
      <c r="B6" s="353"/>
      <c r="C6" s="353"/>
      <c r="D6" s="353"/>
      <c r="E6" s="270"/>
      <c r="F6" s="438" t="s">
        <v>163</v>
      </c>
      <c r="G6" s="438" t="s">
        <v>164</v>
      </c>
      <c r="H6" s="438" t="s">
        <v>165</v>
      </c>
      <c r="I6" s="611" t="s">
        <v>166</v>
      </c>
      <c r="J6" s="609" t="s">
        <v>167</v>
      </c>
    </row>
    <row r="7" spans="1:10" s="4" customFormat="1" ht="9">
      <c r="A7" s="43"/>
      <c r="B7" s="43"/>
      <c r="C7" s="43"/>
      <c r="D7" s="43"/>
      <c r="E7" s="44"/>
      <c r="F7" s="44"/>
      <c r="G7" s="44"/>
      <c r="H7" s="44"/>
      <c r="I7" s="101"/>
      <c r="J7" s="34"/>
    </row>
    <row r="8" spans="1:10" s="4" customFormat="1" ht="11.25">
      <c r="A8" s="261" t="s">
        <v>168</v>
      </c>
      <c r="B8" s="261"/>
      <c r="C8" s="261"/>
      <c r="D8" s="261"/>
      <c r="E8" s="607">
        <v>384</v>
      </c>
      <c r="F8" s="607">
        <v>312</v>
      </c>
      <c r="G8" s="607">
        <v>84</v>
      </c>
      <c r="H8" s="607">
        <v>245</v>
      </c>
      <c r="I8" s="608" t="s">
        <v>169</v>
      </c>
      <c r="J8" s="604">
        <f>F8+G8+H8</f>
        <v>641</v>
      </c>
    </row>
    <row r="9" spans="1:10" s="4" customFormat="1" ht="12" customHeight="1">
      <c r="A9" s="244" t="s">
        <v>371</v>
      </c>
      <c r="B9" s="244"/>
      <c r="C9" s="244"/>
      <c r="D9" s="244"/>
      <c r="E9" s="441">
        <v>13</v>
      </c>
      <c r="F9" s="441">
        <v>12</v>
      </c>
      <c r="G9" s="441">
        <v>0</v>
      </c>
      <c r="H9" s="441">
        <v>12</v>
      </c>
      <c r="I9" s="441" t="s">
        <v>169</v>
      </c>
      <c r="J9" s="442">
        <f>F9+G9+H9</f>
        <v>24</v>
      </c>
    </row>
    <row r="10" spans="1:10" s="4" customFormat="1" ht="11.25">
      <c r="A10" s="261" t="s">
        <v>370</v>
      </c>
      <c r="B10" s="261"/>
      <c r="C10" s="261"/>
      <c r="D10" s="261"/>
      <c r="E10" s="608">
        <v>56</v>
      </c>
      <c r="F10" s="608">
        <v>35</v>
      </c>
      <c r="G10" s="608">
        <v>0</v>
      </c>
      <c r="H10" s="608">
        <v>35</v>
      </c>
      <c r="I10" s="608" t="s">
        <v>169</v>
      </c>
      <c r="J10" s="604">
        <f>F10+G10+H10</f>
        <v>70</v>
      </c>
    </row>
    <row r="11" spans="1:10" s="4" customFormat="1" ht="11.25">
      <c r="A11" s="244" t="s">
        <v>368</v>
      </c>
      <c r="B11" s="244"/>
      <c r="C11" s="244"/>
      <c r="D11" s="244"/>
      <c r="E11" s="440">
        <v>1</v>
      </c>
      <c r="F11" s="441">
        <v>1</v>
      </c>
      <c r="G11" s="441">
        <v>0</v>
      </c>
      <c r="H11" s="441">
        <v>1</v>
      </c>
      <c r="I11" s="441" t="s">
        <v>169</v>
      </c>
      <c r="J11" s="442">
        <f>F11+G11+H11</f>
        <v>2</v>
      </c>
    </row>
    <row r="12" spans="1:10" s="4" customFormat="1" ht="11.25">
      <c r="A12" s="261" t="s">
        <v>170</v>
      </c>
      <c r="B12" s="261"/>
      <c r="C12" s="261"/>
      <c r="D12" s="261"/>
      <c r="E12" s="607">
        <v>230</v>
      </c>
      <c r="F12" s="608">
        <v>528</v>
      </c>
      <c r="G12" s="608">
        <v>164</v>
      </c>
      <c r="H12" s="608">
        <v>598</v>
      </c>
      <c r="I12" s="608" t="s">
        <v>169</v>
      </c>
      <c r="J12" s="604">
        <f>F12+G12+H12</f>
        <v>1290</v>
      </c>
    </row>
    <row r="13" spans="1:10" s="4" customFormat="1" ht="12" customHeight="1">
      <c r="A13" s="244" t="s">
        <v>171</v>
      </c>
      <c r="B13" s="244"/>
      <c r="C13" s="244"/>
      <c r="D13" s="244"/>
      <c r="E13" s="440">
        <v>1158</v>
      </c>
      <c r="F13" s="441">
        <v>1098</v>
      </c>
      <c r="G13" s="441">
        <v>273</v>
      </c>
      <c r="H13" s="441" t="s">
        <v>169</v>
      </c>
      <c r="I13" s="440">
        <v>266</v>
      </c>
      <c r="J13" s="603">
        <f>F13+G13+I13</f>
        <v>1637</v>
      </c>
    </row>
    <row r="14" spans="1:11" s="4" customFormat="1" ht="11.25">
      <c r="A14" s="605" t="s">
        <v>35</v>
      </c>
      <c r="B14" s="605"/>
      <c r="C14" s="605"/>
      <c r="D14" s="605"/>
      <c r="E14" s="606">
        <f>SUM(E8:E13)</f>
        <v>1842</v>
      </c>
      <c r="F14" s="606">
        <f>SUM(F8:F13)</f>
        <v>1986</v>
      </c>
      <c r="G14" s="606">
        <f>SUM(G8:G13)</f>
        <v>521</v>
      </c>
      <c r="H14" s="606">
        <f>SUM(H8:H13)</f>
        <v>891</v>
      </c>
      <c r="I14" s="606">
        <f>SUM(I8:I13)</f>
        <v>266</v>
      </c>
      <c r="J14" s="606">
        <f>SUM(J8:J13)</f>
        <v>3664</v>
      </c>
      <c r="K14" s="11"/>
    </row>
    <row r="15" spans="1:11" s="4" customFormat="1" ht="12" customHeight="1">
      <c r="A15" s="5"/>
      <c r="B15" s="5"/>
      <c r="C15" s="5"/>
      <c r="D15" s="5"/>
      <c r="E15" s="5"/>
      <c r="F15" s="5"/>
      <c r="G15" s="5"/>
      <c r="H15" s="5"/>
      <c r="I15" s="5"/>
      <c r="J15" s="513"/>
      <c r="K15" s="11"/>
    </row>
    <row r="16" spans="6:11" s="4" customFormat="1" ht="9">
      <c r="F16" s="102"/>
      <c r="J16" s="11"/>
      <c r="K16" s="11"/>
    </row>
    <row r="17" spans="1:11" s="4" customFormat="1" ht="12" customHeight="1">
      <c r="A17" s="559" t="s">
        <v>55</v>
      </c>
      <c r="B17" s="561" t="s">
        <v>172</v>
      </c>
      <c r="C17" s="443"/>
      <c r="D17" s="443"/>
      <c r="E17" s="443"/>
      <c r="F17" s="443"/>
      <c r="G17" s="443"/>
      <c r="H17" s="443"/>
      <c r="I17" s="443"/>
      <c r="J17" s="11"/>
      <c r="K17" s="11"/>
    </row>
    <row r="18" spans="1:11" s="4" customFormat="1" ht="20.25" customHeight="1">
      <c r="A18" s="4" t="s">
        <v>36</v>
      </c>
      <c r="B18" s="625" t="s">
        <v>173</v>
      </c>
      <c r="C18" s="625"/>
      <c r="D18" s="625"/>
      <c r="E18" s="625"/>
      <c r="F18" s="625"/>
      <c r="G18" s="625"/>
      <c r="H18" s="625"/>
      <c r="I18" s="625"/>
      <c r="J18" s="625"/>
      <c r="K18" s="625"/>
    </row>
    <row r="19" spans="2:11" s="4" customFormat="1" ht="12" customHeight="1">
      <c r="B19" s="625"/>
      <c r="C19" s="625"/>
      <c r="D19" s="625"/>
      <c r="E19" s="625"/>
      <c r="F19" s="625"/>
      <c r="G19" s="625"/>
      <c r="H19" s="625"/>
      <c r="I19" s="625"/>
      <c r="J19" s="625"/>
      <c r="K19" s="625"/>
    </row>
    <row r="20" spans="1:11" s="4" customFormat="1" ht="27.75" customHeight="1">
      <c r="A20" s="445" t="str">
        <f>"(1)"</f>
        <v>(1)</v>
      </c>
      <c r="B20" s="626" t="s">
        <v>369</v>
      </c>
      <c r="C20" s="626"/>
      <c r="D20" s="626"/>
      <c r="E20" s="626"/>
      <c r="F20" s="626"/>
      <c r="G20" s="626"/>
      <c r="H20" s="626"/>
      <c r="I20" s="626"/>
      <c r="J20" s="626"/>
      <c r="K20" s="444"/>
    </row>
    <row r="21" spans="2:11" s="4" customFormat="1" ht="9">
      <c r="B21" s="444"/>
      <c r="C21" s="444"/>
      <c r="D21" s="444"/>
      <c r="E21" s="444"/>
      <c r="F21" s="444"/>
      <c r="G21" s="444"/>
      <c r="H21" s="444"/>
      <c r="I21" s="444"/>
      <c r="J21" s="444"/>
      <c r="K21" s="444"/>
    </row>
    <row r="22" spans="1:11" s="4" customFormat="1" ht="12.75">
      <c r="A22" s="7"/>
      <c r="B22" s="103"/>
      <c r="C22" s="103"/>
      <c r="D22" s="103"/>
      <c r="E22" s="103"/>
      <c r="F22" s="103"/>
      <c r="G22" s="103"/>
      <c r="H22" s="103"/>
      <c r="I22" s="103"/>
      <c r="J22" s="7"/>
      <c r="K22" s="7"/>
    </row>
    <row r="23" s="4" customFormat="1" ht="9">
      <c r="F23" s="102"/>
    </row>
    <row r="24" s="4" customFormat="1" ht="12" customHeight="1">
      <c r="F24" s="102"/>
    </row>
    <row r="25" s="4" customFormat="1" ht="9">
      <c r="F25" s="102"/>
    </row>
    <row r="26" spans="2:6" s="4" customFormat="1" ht="12" customHeight="1">
      <c r="B26" s="34"/>
      <c r="C26" s="34"/>
      <c r="D26" s="34"/>
      <c r="F26" s="102"/>
    </row>
    <row r="27" s="4" customFormat="1" ht="9">
      <c r="F27" s="102"/>
    </row>
    <row r="28" s="4" customFormat="1" ht="12" customHeight="1">
      <c r="F28" s="102"/>
    </row>
    <row r="29" s="4" customFormat="1" ht="9.75" customHeight="1">
      <c r="F29" s="102"/>
    </row>
    <row r="30" s="4" customFormat="1" ht="9">
      <c r="F30" s="102"/>
    </row>
    <row r="31" s="4" customFormat="1" ht="9"/>
    <row r="32" s="4" customFormat="1" ht="9"/>
    <row r="33" s="4" customFormat="1" ht="9"/>
    <row r="34" s="4" customFormat="1" ht="9"/>
    <row r="35" s="4" customFormat="1" ht="9"/>
    <row r="36" s="4" customFormat="1" ht="9"/>
    <row r="37" s="4" customFormat="1" ht="9"/>
    <row r="38" s="4" customFormat="1" ht="9"/>
    <row r="39" s="4" customFormat="1" ht="9"/>
    <row r="40" s="4" customFormat="1" ht="9"/>
    <row r="41" s="4" customFormat="1" ht="9"/>
    <row r="42" s="4" customFormat="1" ht="9"/>
    <row r="43" s="4" customFormat="1" ht="9"/>
    <row r="44" s="4" customFormat="1" ht="9"/>
    <row r="45" s="4" customFormat="1" ht="9"/>
    <row r="46" s="4" customFormat="1" ht="9"/>
    <row r="47" s="4" customFormat="1" ht="9"/>
    <row r="48" s="4" customFormat="1" ht="9"/>
    <row r="49" s="4" customFormat="1" ht="9"/>
    <row r="50" s="4" customFormat="1" ht="9"/>
    <row r="51" s="4" customFormat="1" ht="9"/>
    <row r="52" s="4" customFormat="1" ht="9"/>
    <row r="53" s="4" customFormat="1" ht="9"/>
    <row r="54" s="4" customFormat="1" ht="9"/>
    <row r="55" s="4" customFormat="1" ht="9"/>
    <row r="56" s="4" customFormat="1" ht="9"/>
    <row r="57" s="4" customFormat="1" ht="9"/>
    <row r="58" s="4" customFormat="1" ht="9"/>
    <row r="59" s="4" customFormat="1" ht="9"/>
    <row r="60" s="4" customFormat="1" ht="9"/>
    <row r="61" s="4" customFormat="1" ht="9"/>
    <row r="62" s="4" customFormat="1" ht="9"/>
    <row r="63" s="4" customFormat="1" ht="9"/>
    <row r="64" s="4" customFormat="1" ht="9"/>
    <row r="65" s="4" customFormat="1" ht="9"/>
    <row r="66" s="4" customFormat="1" ht="9"/>
    <row r="67" s="4" customFormat="1" ht="9"/>
    <row r="68" s="4" customFormat="1" ht="9"/>
    <row r="69" s="4" customFormat="1" ht="9"/>
    <row r="70" s="4" customFormat="1" ht="9"/>
    <row r="71" s="4" customFormat="1" ht="9"/>
    <row r="72" s="4" customFormat="1" ht="9"/>
    <row r="73" s="4" customFormat="1" ht="9"/>
    <row r="74" s="4" customFormat="1" ht="9"/>
    <row r="75" s="4" customFormat="1" ht="9"/>
    <row r="76" s="4" customFormat="1" ht="9"/>
    <row r="77" s="4" customFormat="1" ht="9"/>
    <row r="78" s="4" customFormat="1" ht="9"/>
    <row r="79" s="4" customFormat="1" ht="9"/>
    <row r="80" s="4" customFormat="1" ht="9"/>
    <row r="81" s="4" customFormat="1" ht="9"/>
    <row r="82" s="4" customFormat="1" ht="9"/>
    <row r="83" s="4" customFormat="1" ht="9"/>
    <row r="84" s="4" customFormat="1" ht="9"/>
    <row r="85" s="4" customFormat="1" ht="9"/>
    <row r="86" s="4" customFormat="1" ht="9"/>
    <row r="87" s="4" customFormat="1" ht="9"/>
    <row r="88" s="4" customFormat="1" ht="9"/>
    <row r="89" s="4" customFormat="1" ht="9"/>
    <row r="90" s="4" customFormat="1" ht="9"/>
    <row r="91" s="4" customFormat="1" ht="9"/>
    <row r="92" s="4" customFormat="1" ht="9"/>
    <row r="93" s="4" customFormat="1" ht="9"/>
    <row r="94" s="4" customFormat="1" ht="9"/>
    <row r="95" s="4" customFormat="1" ht="9"/>
    <row r="96" s="4" customFormat="1" ht="9"/>
    <row r="97" s="4" customFormat="1" ht="9"/>
    <row r="98" s="4" customFormat="1" ht="9"/>
    <row r="99" s="4" customFormat="1" ht="9"/>
    <row r="100" s="4" customFormat="1" ht="9"/>
    <row r="101" s="4" customFormat="1" ht="9"/>
    <row r="102" s="4" customFormat="1" ht="9"/>
    <row r="103" s="4" customFormat="1" ht="9"/>
    <row r="104" s="4" customFormat="1" ht="9"/>
    <row r="105" s="4" customFormat="1" ht="9"/>
    <row r="106" s="4" customFormat="1" ht="9"/>
    <row r="107" s="4" customFormat="1" ht="9"/>
    <row r="108" s="4" customFormat="1" ht="9"/>
    <row r="109" s="4" customFormat="1" ht="9"/>
    <row r="110" s="4" customFormat="1" ht="9"/>
    <row r="111" s="4" customFormat="1" ht="9"/>
    <row r="112" s="4" customFormat="1" ht="9"/>
    <row r="113" s="4" customFormat="1" ht="9"/>
    <row r="114" s="4" customFormat="1" ht="9"/>
    <row r="115" s="4" customFormat="1" ht="9"/>
    <row r="116" s="4" customFormat="1" ht="9"/>
    <row r="117" s="4" customFormat="1" ht="9"/>
    <row r="118" s="4" customFormat="1" ht="9"/>
    <row r="119" s="4" customFormat="1" ht="9"/>
    <row r="120" s="4" customFormat="1" ht="9"/>
    <row r="121" s="4" customFormat="1" ht="9"/>
    <row r="122" s="4" customFormat="1" ht="9"/>
    <row r="123" s="4" customFormat="1" ht="9"/>
    <row r="124" s="4" customFormat="1" ht="9"/>
    <row r="125" s="4" customFormat="1" ht="9"/>
    <row r="126" s="4" customFormat="1" ht="9"/>
    <row r="127" s="4" customFormat="1" ht="9"/>
    <row r="128" s="4" customFormat="1" ht="9"/>
    <row r="129" s="4" customFormat="1" ht="9"/>
    <row r="130" s="4" customFormat="1" ht="9"/>
    <row r="131" s="4" customFormat="1" ht="9"/>
    <row r="132" s="4" customFormat="1" ht="9"/>
    <row r="133" s="4" customFormat="1" ht="9"/>
    <row r="134" s="4" customFormat="1" ht="9"/>
    <row r="135" s="4" customFormat="1" ht="9"/>
    <row r="136" s="4" customFormat="1" ht="9"/>
    <row r="137" s="4" customFormat="1" ht="9"/>
    <row r="138" s="4" customFormat="1" ht="9"/>
    <row r="139" s="4" customFormat="1" ht="9"/>
    <row r="140" s="4" customFormat="1" ht="9"/>
    <row r="141" s="4" customFormat="1" ht="9"/>
    <row r="142" s="4" customFormat="1" ht="9"/>
    <row r="143" s="4" customFormat="1" ht="9"/>
    <row r="144" s="4" customFormat="1" ht="9"/>
    <row r="145" s="4" customFormat="1" ht="9"/>
    <row r="146" s="4" customFormat="1" ht="9"/>
    <row r="147" s="4" customFormat="1" ht="9"/>
    <row r="148" s="4" customFormat="1" ht="9"/>
    <row r="149" s="4" customFormat="1" ht="9"/>
    <row r="150" s="4" customFormat="1" ht="9"/>
    <row r="151" s="4" customFormat="1" ht="9"/>
    <row r="152" s="4" customFormat="1" ht="9"/>
    <row r="153" s="4" customFormat="1" ht="9"/>
    <row r="154" s="4" customFormat="1" ht="9"/>
    <row r="155" s="4" customFormat="1" ht="9"/>
    <row r="156" s="4" customFormat="1" ht="9"/>
    <row r="157" s="4" customFormat="1" ht="9"/>
    <row r="158" s="4" customFormat="1" ht="9"/>
    <row r="159" s="4" customFormat="1" ht="9"/>
    <row r="160" s="4" customFormat="1" ht="9"/>
    <row r="161" s="4" customFormat="1" ht="9"/>
    <row r="162" s="4" customFormat="1" ht="9"/>
    <row r="163" s="4" customFormat="1" ht="9"/>
    <row r="164" s="4" customFormat="1" ht="9"/>
    <row r="165" s="4" customFormat="1" ht="9"/>
    <row r="166" s="4" customFormat="1" ht="9"/>
    <row r="167" s="4" customFormat="1" ht="9"/>
    <row r="168" s="4" customFormat="1" ht="9"/>
    <row r="169" s="4" customFormat="1" ht="9"/>
    <row r="170" s="4" customFormat="1" ht="9"/>
    <row r="171" s="4" customFormat="1" ht="9"/>
    <row r="172" s="4" customFormat="1" ht="9"/>
    <row r="173" s="4" customFormat="1" ht="9"/>
    <row r="174" s="4" customFormat="1" ht="9"/>
    <row r="175" s="4" customFormat="1" ht="9"/>
    <row r="176" s="4" customFormat="1" ht="9"/>
    <row r="177" s="4" customFormat="1" ht="9"/>
    <row r="178" s="4" customFormat="1" ht="9"/>
    <row r="179" s="4" customFormat="1" ht="9"/>
    <row r="180" s="4" customFormat="1" ht="9"/>
    <row r="181" s="4" customFormat="1" ht="9"/>
    <row r="182" s="4" customFormat="1" ht="9"/>
    <row r="183" s="4" customFormat="1" ht="9"/>
    <row r="184" s="4" customFormat="1" ht="9"/>
    <row r="185" s="4" customFormat="1" ht="9"/>
    <row r="186" s="4" customFormat="1" ht="9"/>
    <row r="187" s="4" customFormat="1" ht="9"/>
    <row r="188" s="4" customFormat="1" ht="9"/>
    <row r="189" s="4" customFormat="1" ht="9"/>
    <row r="190" s="4" customFormat="1" ht="9"/>
    <row r="191" s="4" customFormat="1" ht="9"/>
    <row r="192" s="4" customFormat="1" ht="9"/>
    <row r="193" s="4" customFormat="1" ht="9"/>
    <row r="194" s="4" customFormat="1" ht="9"/>
    <row r="195" s="4" customFormat="1" ht="9"/>
    <row r="196" s="4" customFormat="1" ht="9"/>
    <row r="197" s="4" customFormat="1" ht="9"/>
    <row r="198" s="4" customFormat="1" ht="9"/>
    <row r="199" s="4" customFormat="1" ht="9"/>
    <row r="200" s="4" customFormat="1" ht="9"/>
    <row r="201" s="4" customFormat="1" ht="9"/>
    <row r="202" s="4" customFormat="1" ht="9"/>
    <row r="203" s="4" customFormat="1" ht="9"/>
    <row r="204" s="4" customFormat="1" ht="9"/>
    <row r="205" s="4" customFormat="1" ht="9"/>
    <row r="206" s="4" customFormat="1" ht="9"/>
    <row r="207" s="4" customFormat="1" ht="9"/>
    <row r="208" s="4" customFormat="1" ht="9"/>
    <row r="209" s="4" customFormat="1" ht="9"/>
    <row r="210" s="4" customFormat="1" ht="9"/>
    <row r="211" s="4" customFormat="1" ht="9"/>
    <row r="212" s="4" customFormat="1" ht="9"/>
    <row r="213" s="4" customFormat="1" ht="9"/>
    <row r="214" s="4" customFormat="1" ht="9"/>
    <row r="215" s="4" customFormat="1" ht="9"/>
    <row r="216" s="4" customFormat="1" ht="9"/>
    <row r="217" s="4" customFormat="1" ht="9"/>
    <row r="218" s="4" customFormat="1" ht="9"/>
    <row r="219" s="4" customFormat="1" ht="9"/>
    <row r="220" s="4" customFormat="1" ht="9"/>
    <row r="221" s="4" customFormat="1" ht="9"/>
    <row r="222" s="4" customFormat="1" ht="9"/>
    <row r="223" s="4" customFormat="1" ht="9"/>
    <row r="224" s="4" customFormat="1" ht="9"/>
    <row r="225" s="4" customFormat="1" ht="9"/>
    <row r="226" s="4" customFormat="1" ht="9"/>
    <row r="227" s="4" customFormat="1" ht="9"/>
    <row r="228" s="4" customFormat="1" ht="9"/>
    <row r="229" s="4" customFormat="1" ht="9"/>
    <row r="230" s="4" customFormat="1" ht="9"/>
    <row r="231" s="4" customFormat="1" ht="9"/>
    <row r="232" s="4" customFormat="1" ht="9"/>
    <row r="233" s="4" customFormat="1" ht="9"/>
    <row r="234" s="4" customFormat="1" ht="9"/>
    <row r="235" s="4" customFormat="1" ht="9"/>
    <row r="236" s="4" customFormat="1" ht="9"/>
    <row r="237" s="4" customFormat="1" ht="9"/>
    <row r="238" s="4" customFormat="1" ht="9"/>
    <row r="239" s="4" customFormat="1" ht="9"/>
    <row r="240" s="4" customFormat="1" ht="9"/>
    <row r="241" s="4" customFormat="1" ht="9"/>
    <row r="242" s="4" customFormat="1" ht="9"/>
    <row r="243" s="4" customFormat="1" ht="9"/>
    <row r="244" s="4" customFormat="1" ht="9"/>
    <row r="245" s="4" customFormat="1" ht="9"/>
    <row r="246" s="4" customFormat="1" ht="9"/>
    <row r="247" s="4" customFormat="1" ht="9"/>
    <row r="248" s="4" customFormat="1" ht="9"/>
    <row r="249" s="4" customFormat="1" ht="9"/>
    <row r="250" s="4" customFormat="1" ht="9"/>
    <row r="251" s="4" customFormat="1" ht="9"/>
    <row r="252" s="4" customFormat="1" ht="9"/>
    <row r="253" s="4" customFormat="1" ht="9"/>
    <row r="254" s="4" customFormat="1" ht="9"/>
    <row r="255" s="4" customFormat="1" ht="9"/>
    <row r="256" s="4" customFormat="1" ht="9"/>
    <row r="257" s="4" customFormat="1" ht="9"/>
    <row r="258" s="4" customFormat="1" ht="9"/>
    <row r="259" s="4" customFormat="1" ht="9"/>
    <row r="260" s="4" customFormat="1" ht="9"/>
    <row r="261" s="4" customFormat="1" ht="9"/>
    <row r="262" s="4" customFormat="1" ht="9"/>
    <row r="263" s="4" customFormat="1" ht="9"/>
    <row r="264" s="4" customFormat="1" ht="9"/>
    <row r="265" s="4" customFormat="1" ht="9"/>
    <row r="266" s="4" customFormat="1" ht="9"/>
    <row r="267" s="4" customFormat="1" ht="9"/>
    <row r="268" s="4" customFormat="1" ht="9"/>
    <row r="269" s="4" customFormat="1" ht="9"/>
    <row r="270" s="4" customFormat="1" ht="9"/>
    <row r="271" s="4" customFormat="1" ht="9"/>
    <row r="272" s="4" customFormat="1" ht="9"/>
    <row r="273" s="4" customFormat="1" ht="9"/>
    <row r="274" s="4" customFormat="1" ht="9"/>
    <row r="275" s="4" customFormat="1" ht="9"/>
    <row r="276" s="4" customFormat="1" ht="9"/>
    <row r="277" s="4" customFormat="1" ht="9"/>
    <row r="278" s="4" customFormat="1" ht="9"/>
    <row r="279" s="4" customFormat="1" ht="9"/>
    <row r="280" s="4" customFormat="1" ht="9"/>
    <row r="281" s="4" customFormat="1" ht="9"/>
    <row r="282" s="4" customFormat="1" ht="9"/>
    <row r="283" s="4" customFormat="1" ht="9"/>
    <row r="284" s="4" customFormat="1" ht="9"/>
    <row r="285" s="4" customFormat="1" ht="9"/>
    <row r="286" s="4" customFormat="1" ht="9"/>
    <row r="287" s="4" customFormat="1" ht="9"/>
    <row r="288" s="4" customFormat="1" ht="9"/>
    <row r="289" s="4" customFormat="1" ht="9"/>
    <row r="290" s="4" customFormat="1" ht="9"/>
    <row r="291" s="4" customFormat="1" ht="9"/>
    <row r="292" s="4" customFormat="1" ht="9"/>
    <row r="293" s="4" customFormat="1" ht="9"/>
    <row r="294" s="4" customFormat="1" ht="9"/>
    <row r="295" s="4" customFormat="1" ht="9"/>
    <row r="296" s="4" customFormat="1" ht="9"/>
    <row r="297" s="4" customFormat="1" ht="9"/>
    <row r="298" s="4" customFormat="1" ht="9"/>
    <row r="299" s="4" customFormat="1" ht="9"/>
    <row r="300" s="4" customFormat="1" ht="9"/>
    <row r="301" s="4" customFormat="1" ht="9"/>
    <row r="302" s="4" customFormat="1" ht="9"/>
    <row r="303" s="4" customFormat="1" ht="9"/>
    <row r="304" s="4" customFormat="1" ht="9"/>
    <row r="305" s="4" customFormat="1" ht="9"/>
    <row r="306" s="4" customFormat="1" ht="9"/>
    <row r="307" s="4" customFormat="1" ht="9"/>
    <row r="308" s="4" customFormat="1" ht="9"/>
    <row r="309" s="4" customFormat="1" ht="9"/>
    <row r="310" s="4" customFormat="1" ht="9"/>
    <row r="311" s="4" customFormat="1" ht="9"/>
    <row r="312" s="4" customFormat="1" ht="9"/>
    <row r="313" s="4" customFormat="1" ht="9"/>
    <row r="314" s="4" customFormat="1" ht="9"/>
    <row r="315" s="4" customFormat="1" ht="9"/>
    <row r="316" s="4" customFormat="1" ht="9"/>
    <row r="317" s="4" customFormat="1" ht="9"/>
    <row r="318" s="4" customFormat="1" ht="9"/>
    <row r="319" s="4" customFormat="1" ht="9"/>
    <row r="320" s="4" customFormat="1" ht="9"/>
    <row r="321" s="4" customFormat="1" ht="9"/>
    <row r="322" s="4" customFormat="1" ht="9"/>
    <row r="323" s="4" customFormat="1" ht="9"/>
    <row r="324" s="4" customFormat="1" ht="9"/>
    <row r="325" s="4" customFormat="1" ht="9"/>
    <row r="326" s="4" customFormat="1" ht="9"/>
    <row r="327" s="4" customFormat="1" ht="9"/>
    <row r="328" s="4" customFormat="1" ht="9"/>
    <row r="329" s="4" customFormat="1" ht="9"/>
    <row r="330" s="4" customFormat="1" ht="9"/>
    <row r="331" s="4" customFormat="1" ht="9"/>
    <row r="332" s="4" customFormat="1" ht="9"/>
    <row r="333" s="4" customFormat="1" ht="9"/>
    <row r="334" s="4" customFormat="1" ht="9"/>
    <row r="335" s="4" customFormat="1" ht="9"/>
    <row r="336" s="4" customFormat="1" ht="9"/>
    <row r="337" s="4" customFormat="1" ht="9"/>
    <row r="338" s="4" customFormat="1" ht="9"/>
    <row r="339" s="4" customFormat="1" ht="9"/>
    <row r="340" s="4" customFormat="1" ht="9"/>
    <row r="341" s="4" customFormat="1" ht="9"/>
    <row r="342" s="4" customFormat="1" ht="9"/>
    <row r="343" s="4" customFormat="1" ht="9"/>
    <row r="344" s="4" customFormat="1" ht="9"/>
    <row r="345" s="4" customFormat="1" ht="9"/>
    <row r="346" s="4" customFormat="1" ht="9"/>
    <row r="347" s="4" customFormat="1" ht="9"/>
    <row r="348" s="4" customFormat="1" ht="9"/>
    <row r="349" s="4" customFormat="1" ht="9"/>
    <row r="350" s="4" customFormat="1" ht="9"/>
    <row r="351" s="4" customFormat="1" ht="9"/>
    <row r="352" s="4" customFormat="1" ht="9"/>
    <row r="353" s="4" customFormat="1" ht="9"/>
    <row r="354" s="4" customFormat="1" ht="9"/>
    <row r="355" s="4" customFormat="1" ht="9"/>
    <row r="356" s="4" customFormat="1" ht="9"/>
    <row r="357" s="4" customFormat="1" ht="9"/>
    <row r="358" s="4" customFormat="1" ht="9"/>
    <row r="359" s="4" customFormat="1" ht="9"/>
    <row r="360" s="4" customFormat="1" ht="9"/>
    <row r="361" s="4" customFormat="1" ht="9"/>
    <row r="362" s="4" customFormat="1" ht="9"/>
    <row r="363" s="4" customFormat="1" ht="9"/>
    <row r="364" s="4" customFormat="1" ht="9"/>
    <row r="365" s="4" customFormat="1" ht="9"/>
    <row r="366" s="4" customFormat="1" ht="9"/>
    <row r="367" s="4" customFormat="1" ht="9"/>
    <row r="368" s="4" customFormat="1" ht="9"/>
    <row r="369" s="4" customFormat="1" ht="9"/>
    <row r="370" s="4" customFormat="1" ht="9"/>
    <row r="371" s="4" customFormat="1" ht="9"/>
    <row r="372" s="4" customFormat="1" ht="9"/>
    <row r="373" s="4" customFormat="1" ht="9"/>
    <row r="374" s="4" customFormat="1" ht="9"/>
    <row r="375" s="4" customFormat="1" ht="9"/>
    <row r="376" s="4" customFormat="1" ht="9"/>
    <row r="377" s="4" customFormat="1" ht="9"/>
    <row r="378" s="4" customFormat="1" ht="9"/>
    <row r="379" s="4" customFormat="1" ht="9"/>
    <row r="380" s="4" customFormat="1" ht="9"/>
    <row r="381" s="4" customFormat="1" ht="9"/>
    <row r="382" s="4" customFormat="1" ht="9"/>
    <row r="383" s="4" customFormat="1" ht="9"/>
    <row r="384" s="4" customFormat="1" ht="9"/>
    <row r="385" s="4" customFormat="1" ht="9"/>
    <row r="386" s="4" customFormat="1" ht="9"/>
    <row r="387" s="4" customFormat="1" ht="9"/>
    <row r="388" s="4" customFormat="1" ht="9"/>
    <row r="389" s="4" customFormat="1" ht="9"/>
    <row r="390" s="4" customFormat="1" ht="9"/>
    <row r="391" s="4" customFormat="1" ht="9"/>
    <row r="392" s="4" customFormat="1" ht="9"/>
    <row r="393" s="4" customFormat="1" ht="9"/>
    <row r="394" s="4" customFormat="1" ht="9"/>
    <row r="395" s="4" customFormat="1" ht="9"/>
    <row r="396" s="4" customFormat="1" ht="9"/>
    <row r="397" s="4" customFormat="1" ht="9"/>
    <row r="398" s="4" customFormat="1" ht="9"/>
    <row r="399" s="4" customFormat="1" ht="9"/>
    <row r="400" s="4" customFormat="1" ht="9"/>
    <row r="401" s="4" customFormat="1" ht="9"/>
    <row r="402" s="4" customFormat="1" ht="9"/>
    <row r="403" s="4" customFormat="1" ht="9"/>
    <row r="404" s="4" customFormat="1" ht="9"/>
    <row r="405" s="4" customFormat="1" ht="9"/>
    <row r="406" s="4" customFormat="1" ht="9"/>
    <row r="407" s="4" customFormat="1" ht="9"/>
    <row r="408" s="4" customFormat="1" ht="9"/>
    <row r="409" s="4" customFormat="1" ht="9"/>
    <row r="410" s="4" customFormat="1" ht="9"/>
    <row r="411" s="4" customFormat="1" ht="9"/>
    <row r="412" s="4" customFormat="1" ht="9"/>
    <row r="413" s="4" customFormat="1" ht="9"/>
    <row r="414" s="4" customFormat="1" ht="9"/>
    <row r="415" s="4" customFormat="1" ht="9"/>
    <row r="416" s="4" customFormat="1" ht="9"/>
    <row r="417" s="4" customFormat="1" ht="9"/>
    <row r="418" s="4" customFormat="1" ht="9"/>
    <row r="419" s="4" customFormat="1" ht="9"/>
    <row r="420" s="4" customFormat="1" ht="9"/>
    <row r="421" s="4" customFormat="1" ht="9"/>
    <row r="422" s="4" customFormat="1" ht="9"/>
    <row r="423" s="4" customFormat="1" ht="9"/>
    <row r="424" s="4" customFormat="1" ht="9"/>
    <row r="425" s="4" customFormat="1" ht="9"/>
    <row r="426" s="4" customFormat="1" ht="9"/>
    <row r="427" s="4" customFormat="1" ht="9"/>
    <row r="428" s="4" customFormat="1" ht="9"/>
    <row r="429" s="4" customFormat="1" ht="9"/>
    <row r="430" s="4" customFormat="1" ht="9"/>
    <row r="431" s="4" customFormat="1" ht="9"/>
    <row r="432" s="4" customFormat="1" ht="9"/>
    <row r="433" s="4" customFormat="1" ht="9"/>
    <row r="434" s="4" customFormat="1" ht="9"/>
    <row r="435" s="4" customFormat="1" ht="9"/>
    <row r="436" s="4" customFormat="1" ht="9"/>
    <row r="437" s="4" customFormat="1" ht="9"/>
    <row r="438" s="4" customFormat="1" ht="9"/>
    <row r="439" s="4" customFormat="1" ht="9"/>
    <row r="440" s="4" customFormat="1" ht="9"/>
    <row r="441" s="4" customFormat="1" ht="9"/>
    <row r="442" s="4" customFormat="1" ht="9"/>
    <row r="443" s="4" customFormat="1" ht="9"/>
    <row r="444" s="4" customFormat="1" ht="9"/>
    <row r="445" s="4" customFormat="1" ht="9"/>
    <row r="446" s="4" customFormat="1" ht="9"/>
    <row r="447" s="4" customFormat="1" ht="9"/>
    <row r="448" s="4" customFormat="1" ht="9"/>
  </sheetData>
  <sheetProtection/>
  <mergeCells count="3">
    <mergeCell ref="B18:K19"/>
    <mergeCell ref="B20:J20"/>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67"/>
  <sheetViews>
    <sheetView zoomScalePageLayoutView="0" workbookViewId="0" topLeftCell="A1">
      <selection activeCell="F17" sqref="F17"/>
    </sheetView>
  </sheetViews>
  <sheetFormatPr defaultColWidth="9.140625" defaultRowHeight="12.75"/>
  <cols>
    <col min="6" max="6" width="13.8515625" style="0" customWidth="1"/>
    <col min="10" max="10" width="9.28125" style="0" customWidth="1"/>
    <col min="11" max="11" width="13.28125" style="0" customWidth="1"/>
  </cols>
  <sheetData>
    <row r="1" spans="1:12" ht="15" customHeight="1">
      <c r="A1" s="146" t="s">
        <v>375</v>
      </c>
      <c r="B1" s="145"/>
      <c r="C1" s="145"/>
      <c r="D1" s="14"/>
      <c r="E1" s="15"/>
      <c r="F1" s="15"/>
      <c r="G1" s="15"/>
      <c r="H1" s="15"/>
      <c r="I1" s="15"/>
      <c r="J1" s="15"/>
      <c r="K1" s="15"/>
      <c r="L1" s="15"/>
    </row>
    <row r="2" spans="1:12" ht="12.75">
      <c r="A2" s="16"/>
      <c r="B2" s="16"/>
      <c r="C2" s="16"/>
      <c r="D2" s="16"/>
      <c r="E2" s="17"/>
      <c r="F2" s="16"/>
      <c r="G2" s="16"/>
      <c r="H2" s="16"/>
      <c r="I2" s="16"/>
      <c r="J2" s="16"/>
      <c r="K2" s="16"/>
      <c r="L2" s="15"/>
    </row>
    <row r="3" spans="1:12" ht="12.75">
      <c r="A3" s="484"/>
      <c r="B3" s="484"/>
      <c r="C3" s="484"/>
      <c r="D3" s="484"/>
      <c r="E3" s="484"/>
      <c r="F3" s="485"/>
      <c r="G3" s="484"/>
      <c r="H3" s="484"/>
      <c r="I3" s="484"/>
      <c r="J3" s="484"/>
      <c r="K3" s="484"/>
      <c r="L3" s="12"/>
    </row>
    <row r="4" spans="1:12" s="476" customFormat="1" ht="11.25">
      <c r="A4" s="479"/>
      <c r="B4" s="479"/>
      <c r="C4" s="479"/>
      <c r="D4" s="479"/>
      <c r="E4" s="486" t="s">
        <v>25</v>
      </c>
      <c r="F4" s="479"/>
      <c r="G4" s="628" t="s">
        <v>174</v>
      </c>
      <c r="H4" s="628"/>
      <c r="I4" s="628"/>
      <c r="J4" s="628"/>
      <c r="K4" s="479"/>
      <c r="L4" s="475"/>
    </row>
    <row r="5" spans="1:12" s="476" customFormat="1" ht="11.25">
      <c r="A5" s="487"/>
      <c r="B5" s="487"/>
      <c r="C5" s="487"/>
      <c r="D5" s="487"/>
      <c r="E5" s="488" t="s">
        <v>26</v>
      </c>
      <c r="F5" s="489" t="s">
        <v>175</v>
      </c>
      <c r="G5" s="490" t="s">
        <v>27</v>
      </c>
      <c r="H5" s="490" t="s">
        <v>28</v>
      </c>
      <c r="I5" s="490" t="s">
        <v>29</v>
      </c>
      <c r="J5" s="490" t="s">
        <v>30</v>
      </c>
      <c r="K5" s="505" t="s">
        <v>377</v>
      </c>
      <c r="L5" s="475"/>
    </row>
    <row r="6" spans="1:12" ht="12.75">
      <c r="A6" s="12"/>
      <c r="B6" s="12"/>
      <c r="C6" s="12"/>
      <c r="D6" s="12"/>
      <c r="E6" s="12"/>
      <c r="F6" s="12"/>
      <c r="G6" s="12"/>
      <c r="H6" s="12"/>
      <c r="I6" s="12"/>
      <c r="J6" s="12"/>
      <c r="K6" s="12"/>
      <c r="L6" s="12"/>
    </row>
    <row r="7" spans="1:12" ht="12.75">
      <c r="A7" s="480" t="s">
        <v>176</v>
      </c>
      <c r="B7" s="482"/>
      <c r="C7" s="482"/>
      <c r="D7" s="482"/>
      <c r="E7" s="482"/>
      <c r="F7" s="480"/>
      <c r="G7" s="482"/>
      <c r="H7" s="482"/>
      <c r="I7" s="482"/>
      <c r="J7" s="482"/>
      <c r="K7" s="482"/>
      <c r="L7" s="12"/>
    </row>
    <row r="8" spans="1:12" ht="12.75">
      <c r="A8" s="148" t="s">
        <v>4</v>
      </c>
      <c r="B8" s="147"/>
      <c r="C8" s="147"/>
      <c r="D8" s="147"/>
      <c r="E8" s="147">
        <v>9</v>
      </c>
      <c r="F8" s="147">
        <v>33</v>
      </c>
      <c r="G8" s="147">
        <v>30</v>
      </c>
      <c r="H8" s="147">
        <v>2</v>
      </c>
      <c r="I8" s="147">
        <v>1</v>
      </c>
      <c r="J8" s="477">
        <v>0</v>
      </c>
      <c r="K8" s="477">
        <v>0</v>
      </c>
      <c r="L8" s="12"/>
    </row>
    <row r="9" spans="1:12" ht="12.75">
      <c r="A9" s="498" t="s">
        <v>6</v>
      </c>
      <c r="B9" s="499"/>
      <c r="C9" s="499"/>
      <c r="D9" s="499"/>
      <c r="E9" s="499">
        <v>3</v>
      </c>
      <c r="F9" s="499">
        <v>19</v>
      </c>
      <c r="G9" s="499">
        <v>19</v>
      </c>
      <c r="H9" s="499">
        <v>0</v>
      </c>
      <c r="I9" s="499">
        <v>0</v>
      </c>
      <c r="J9" s="500">
        <v>0</v>
      </c>
      <c r="K9" s="500">
        <v>0</v>
      </c>
      <c r="L9" s="12"/>
    </row>
    <row r="10" spans="1:12" ht="12.75">
      <c r="A10" s="148" t="s">
        <v>7</v>
      </c>
      <c r="B10" s="147"/>
      <c r="C10" s="147"/>
      <c r="D10" s="147"/>
      <c r="E10" s="147">
        <v>4</v>
      </c>
      <c r="F10" s="147">
        <v>15</v>
      </c>
      <c r="G10" s="147">
        <v>14</v>
      </c>
      <c r="H10" s="147">
        <v>1</v>
      </c>
      <c r="I10" s="147">
        <v>0</v>
      </c>
      <c r="J10" s="477">
        <v>0</v>
      </c>
      <c r="K10" s="477">
        <v>0</v>
      </c>
      <c r="L10" s="12"/>
    </row>
    <row r="11" spans="1:12" ht="12.75">
      <c r="A11" s="498" t="s">
        <v>8</v>
      </c>
      <c r="B11" s="499"/>
      <c r="C11" s="499"/>
      <c r="D11" s="499"/>
      <c r="E11" s="499">
        <v>10</v>
      </c>
      <c r="F11" s="499">
        <v>38</v>
      </c>
      <c r="G11" s="499">
        <v>38</v>
      </c>
      <c r="H11" s="499">
        <v>0</v>
      </c>
      <c r="I11" s="499">
        <v>0</v>
      </c>
      <c r="J11" s="500">
        <v>0</v>
      </c>
      <c r="K11" s="500">
        <v>0</v>
      </c>
      <c r="L11" s="12"/>
    </row>
    <row r="12" spans="1:12" ht="12.75">
      <c r="A12" s="148" t="s">
        <v>9</v>
      </c>
      <c r="B12" s="147"/>
      <c r="C12" s="147"/>
      <c r="D12" s="147"/>
      <c r="E12" s="147">
        <v>4</v>
      </c>
      <c r="F12" s="147">
        <v>10</v>
      </c>
      <c r="G12" s="147">
        <v>10</v>
      </c>
      <c r="H12" s="477">
        <v>0</v>
      </c>
      <c r="I12" s="147">
        <v>0</v>
      </c>
      <c r="J12" s="477">
        <v>0</v>
      </c>
      <c r="K12" s="477">
        <v>0</v>
      </c>
      <c r="L12" s="12"/>
    </row>
    <row r="13" spans="1:12" ht="12.75">
      <c r="A13" s="498" t="s">
        <v>10</v>
      </c>
      <c r="B13" s="499"/>
      <c r="C13" s="499"/>
      <c r="D13" s="499"/>
      <c r="E13" s="499">
        <v>3</v>
      </c>
      <c r="F13" s="499">
        <v>12</v>
      </c>
      <c r="G13" s="499">
        <v>12</v>
      </c>
      <c r="H13" s="499">
        <v>0</v>
      </c>
      <c r="I13" s="499">
        <v>0</v>
      </c>
      <c r="J13" s="500">
        <v>0</v>
      </c>
      <c r="K13" s="500">
        <v>0</v>
      </c>
      <c r="L13" s="12"/>
    </row>
    <row r="14" spans="1:12" ht="12.75">
      <c r="A14" s="148" t="s">
        <v>11</v>
      </c>
      <c r="B14" s="147"/>
      <c r="C14" s="147"/>
      <c r="D14" s="147"/>
      <c r="E14" s="147">
        <v>3</v>
      </c>
      <c r="F14" s="147">
        <v>16</v>
      </c>
      <c r="G14" s="147">
        <v>13</v>
      </c>
      <c r="H14" s="147">
        <v>3</v>
      </c>
      <c r="I14" s="477">
        <v>0</v>
      </c>
      <c r="J14" s="477">
        <v>0</v>
      </c>
      <c r="K14" s="477">
        <v>0</v>
      </c>
      <c r="L14" s="12"/>
    </row>
    <row r="15" spans="1:12" ht="12.75">
      <c r="A15" s="498" t="s">
        <v>13</v>
      </c>
      <c r="B15" s="499"/>
      <c r="C15" s="499"/>
      <c r="D15" s="499"/>
      <c r="E15" s="499">
        <v>3</v>
      </c>
      <c r="F15" s="499">
        <v>17</v>
      </c>
      <c r="G15" s="499">
        <v>17</v>
      </c>
      <c r="H15" s="499"/>
      <c r="I15" s="499">
        <v>0</v>
      </c>
      <c r="J15" s="500">
        <v>0</v>
      </c>
      <c r="K15" s="500">
        <v>0</v>
      </c>
      <c r="L15" s="12"/>
    </row>
    <row r="16" spans="1:12" ht="12.75">
      <c r="A16" s="148" t="s">
        <v>14</v>
      </c>
      <c r="B16" s="147"/>
      <c r="C16" s="147"/>
      <c r="D16" s="147"/>
      <c r="E16" s="147">
        <v>16</v>
      </c>
      <c r="F16" s="147">
        <v>39</v>
      </c>
      <c r="G16" s="147">
        <v>34</v>
      </c>
      <c r="H16" s="147">
        <v>4</v>
      </c>
      <c r="I16" s="147">
        <v>1</v>
      </c>
      <c r="J16" s="477">
        <v>0</v>
      </c>
      <c r="K16" s="477">
        <v>0</v>
      </c>
      <c r="L16" s="12"/>
    </row>
    <row r="17" spans="1:12" ht="12.75">
      <c r="A17" s="498" t="s">
        <v>15</v>
      </c>
      <c r="B17" s="499"/>
      <c r="C17" s="499"/>
      <c r="D17" s="499"/>
      <c r="E17" s="499">
        <v>4</v>
      </c>
      <c r="F17" s="499">
        <v>11</v>
      </c>
      <c r="G17" s="499">
        <v>11</v>
      </c>
      <c r="H17" s="499">
        <v>0</v>
      </c>
      <c r="I17" s="499">
        <v>0</v>
      </c>
      <c r="J17" s="500">
        <v>0</v>
      </c>
      <c r="K17" s="500">
        <v>0</v>
      </c>
      <c r="L17" s="12"/>
    </row>
    <row r="18" spans="1:12" ht="12.75">
      <c r="A18" s="148" t="s">
        <v>21</v>
      </c>
      <c r="B18" s="147"/>
      <c r="C18" s="147"/>
      <c r="D18" s="147"/>
      <c r="E18" s="147">
        <v>3</v>
      </c>
      <c r="F18" s="147">
        <v>16</v>
      </c>
      <c r="G18" s="147">
        <v>15</v>
      </c>
      <c r="H18" s="147">
        <v>1</v>
      </c>
      <c r="I18" s="147">
        <v>0</v>
      </c>
      <c r="J18" s="477">
        <v>0</v>
      </c>
      <c r="K18" s="477">
        <v>0</v>
      </c>
      <c r="L18" s="12"/>
    </row>
    <row r="19" spans="1:12" ht="12.75">
      <c r="A19" s="498" t="s">
        <v>23</v>
      </c>
      <c r="B19" s="499"/>
      <c r="C19" s="499"/>
      <c r="D19" s="499"/>
      <c r="E19" s="499">
        <v>7</v>
      </c>
      <c r="F19" s="499">
        <v>26</v>
      </c>
      <c r="G19" s="499">
        <v>25</v>
      </c>
      <c r="H19" s="499">
        <v>1</v>
      </c>
      <c r="I19" s="499">
        <v>0</v>
      </c>
      <c r="J19" s="500">
        <v>0</v>
      </c>
      <c r="K19" s="500">
        <v>0</v>
      </c>
      <c r="L19" s="12"/>
    </row>
    <row r="20" spans="1:12" ht="12.75">
      <c r="A20" s="501" t="s">
        <v>1</v>
      </c>
      <c r="B20" s="502"/>
      <c r="C20" s="502"/>
      <c r="D20" s="502"/>
      <c r="E20" s="503">
        <v>69</v>
      </c>
      <c r="F20" s="503">
        <v>252</v>
      </c>
      <c r="G20" s="503">
        <v>238</v>
      </c>
      <c r="H20" s="503">
        <v>12</v>
      </c>
      <c r="I20" s="503">
        <v>2</v>
      </c>
      <c r="J20" s="504">
        <v>0</v>
      </c>
      <c r="K20" s="504">
        <v>0</v>
      </c>
      <c r="L20" s="21"/>
    </row>
    <row r="21" spans="1:12" ht="12.75">
      <c r="A21" s="510" t="s">
        <v>2</v>
      </c>
      <c r="B21" s="511"/>
      <c r="C21" s="511"/>
      <c r="D21" s="511"/>
      <c r="E21" s="511">
        <v>26</v>
      </c>
      <c r="F21" s="511">
        <v>82</v>
      </c>
      <c r="G21" s="511">
        <v>74</v>
      </c>
      <c r="H21" s="511">
        <v>7</v>
      </c>
      <c r="I21" s="511">
        <v>1</v>
      </c>
      <c r="J21" s="512">
        <v>0</v>
      </c>
      <c r="K21" s="512">
        <v>0</v>
      </c>
      <c r="L21" s="12"/>
    </row>
    <row r="22" spans="1:12" ht="12.75">
      <c r="A22" s="510" t="s">
        <v>31</v>
      </c>
      <c r="B22" s="511"/>
      <c r="C22" s="511"/>
      <c r="D22" s="511"/>
      <c r="E22" s="511">
        <v>22</v>
      </c>
      <c r="F22" s="511">
        <v>87</v>
      </c>
      <c r="G22" s="511">
        <v>83</v>
      </c>
      <c r="H22" s="511">
        <v>3</v>
      </c>
      <c r="I22" s="511">
        <v>1</v>
      </c>
      <c r="J22" s="512">
        <v>0</v>
      </c>
      <c r="K22" s="512">
        <v>0</v>
      </c>
      <c r="L22" s="12"/>
    </row>
    <row r="23" spans="1:12" ht="12.75">
      <c r="A23" s="510" t="s">
        <v>32</v>
      </c>
      <c r="B23" s="511"/>
      <c r="C23" s="511"/>
      <c r="D23" s="511"/>
      <c r="E23" s="511">
        <v>21</v>
      </c>
      <c r="F23" s="511">
        <v>83</v>
      </c>
      <c r="G23" s="511">
        <v>81</v>
      </c>
      <c r="H23" s="511">
        <v>2</v>
      </c>
      <c r="I23" s="511">
        <v>0</v>
      </c>
      <c r="J23" s="512">
        <v>0</v>
      </c>
      <c r="K23" s="512">
        <v>0</v>
      </c>
      <c r="L23" s="12"/>
    </row>
    <row r="24" spans="1:12" ht="12.75">
      <c r="A24" s="480" t="s">
        <v>177</v>
      </c>
      <c r="B24" s="481"/>
      <c r="C24" s="482"/>
      <c r="D24" s="482"/>
      <c r="E24" s="482"/>
      <c r="F24" s="482"/>
      <c r="G24" s="482"/>
      <c r="H24" s="482"/>
      <c r="I24" s="482"/>
      <c r="J24" s="483"/>
      <c r="K24" s="483"/>
      <c r="L24" s="12"/>
    </row>
    <row r="25" spans="1:12" ht="12.75">
      <c r="A25" s="148" t="s">
        <v>4</v>
      </c>
      <c r="B25" s="147"/>
      <c r="C25" s="147"/>
      <c r="D25" s="147"/>
      <c r="E25" s="147">
        <v>1</v>
      </c>
      <c r="F25" s="147">
        <v>1</v>
      </c>
      <c r="G25" s="147">
        <v>1</v>
      </c>
      <c r="H25" s="147">
        <v>0</v>
      </c>
      <c r="I25" s="147">
        <v>0</v>
      </c>
      <c r="J25" s="477">
        <v>0</v>
      </c>
      <c r="K25" s="477">
        <v>0</v>
      </c>
      <c r="L25" s="12"/>
    </row>
    <row r="26" spans="1:12" ht="12.75">
      <c r="A26" s="498" t="s">
        <v>12</v>
      </c>
      <c r="B26" s="499"/>
      <c r="C26" s="499"/>
      <c r="D26" s="499"/>
      <c r="E26" s="499">
        <v>1</v>
      </c>
      <c r="F26" s="499">
        <v>1</v>
      </c>
      <c r="G26" s="499">
        <v>1</v>
      </c>
      <c r="H26" s="499">
        <v>0</v>
      </c>
      <c r="I26" s="499">
        <v>0</v>
      </c>
      <c r="J26" s="500">
        <v>0</v>
      </c>
      <c r="K26" s="500">
        <v>0</v>
      </c>
      <c r="L26" s="12"/>
    </row>
    <row r="27" spans="1:12" ht="12.75">
      <c r="A27" s="148" t="s">
        <v>16</v>
      </c>
      <c r="B27" s="147"/>
      <c r="C27" s="147"/>
      <c r="D27" s="147"/>
      <c r="E27" s="147">
        <v>1</v>
      </c>
      <c r="F27" s="147">
        <v>1</v>
      </c>
      <c r="G27" s="147">
        <v>1</v>
      </c>
      <c r="H27" s="147">
        <v>0</v>
      </c>
      <c r="I27" s="147">
        <v>0</v>
      </c>
      <c r="J27" s="477">
        <v>0</v>
      </c>
      <c r="K27" s="477">
        <v>0</v>
      </c>
      <c r="L27" s="12"/>
    </row>
    <row r="28" spans="1:12" ht="12.75">
      <c r="A28" s="498" t="s">
        <v>17</v>
      </c>
      <c r="B28" s="499"/>
      <c r="C28" s="499"/>
      <c r="D28" s="499"/>
      <c r="E28" s="499">
        <v>1</v>
      </c>
      <c r="F28" s="499">
        <v>2</v>
      </c>
      <c r="G28" s="499">
        <v>2</v>
      </c>
      <c r="H28" s="499">
        <v>0</v>
      </c>
      <c r="I28" s="499">
        <v>0</v>
      </c>
      <c r="J28" s="500">
        <v>0</v>
      </c>
      <c r="K28" s="500">
        <v>0</v>
      </c>
      <c r="L28" s="12"/>
    </row>
    <row r="29" spans="1:12" ht="12.75">
      <c r="A29" s="148" t="s">
        <v>18</v>
      </c>
      <c r="B29" s="147"/>
      <c r="C29" s="147"/>
      <c r="D29" s="147"/>
      <c r="E29" s="147">
        <v>3</v>
      </c>
      <c r="F29" s="147">
        <v>3</v>
      </c>
      <c r="G29" s="147">
        <v>3</v>
      </c>
      <c r="H29" s="147">
        <v>0</v>
      </c>
      <c r="I29" s="147">
        <v>0</v>
      </c>
      <c r="J29" s="477">
        <v>0</v>
      </c>
      <c r="K29" s="477">
        <v>0</v>
      </c>
      <c r="L29" s="12"/>
    </row>
    <row r="30" spans="1:12" ht="12.75">
      <c r="A30" s="498" t="s">
        <v>19</v>
      </c>
      <c r="B30" s="499"/>
      <c r="C30" s="499"/>
      <c r="D30" s="499"/>
      <c r="E30" s="499">
        <v>1</v>
      </c>
      <c r="F30" s="499">
        <v>2</v>
      </c>
      <c r="G30" s="499">
        <v>1</v>
      </c>
      <c r="H30" s="499">
        <v>0</v>
      </c>
      <c r="I30" s="499">
        <v>1</v>
      </c>
      <c r="J30" s="500">
        <v>0</v>
      </c>
      <c r="K30" s="500">
        <v>0</v>
      </c>
      <c r="L30" s="12"/>
    </row>
    <row r="31" spans="1:12" ht="12.75">
      <c r="A31" s="148" t="s">
        <v>20</v>
      </c>
      <c r="B31" s="147"/>
      <c r="C31" s="147"/>
      <c r="D31" s="147"/>
      <c r="E31" s="147">
        <v>1</v>
      </c>
      <c r="F31" s="147">
        <v>1</v>
      </c>
      <c r="G31" s="147">
        <v>1</v>
      </c>
      <c r="H31" s="147">
        <v>0</v>
      </c>
      <c r="I31" s="147">
        <v>0</v>
      </c>
      <c r="J31" s="477">
        <v>0</v>
      </c>
      <c r="K31" s="477">
        <v>0</v>
      </c>
      <c r="L31" s="12"/>
    </row>
    <row r="32" spans="1:12" ht="12.75">
      <c r="A32" s="498" t="s">
        <v>22</v>
      </c>
      <c r="B32" s="499"/>
      <c r="C32" s="499"/>
      <c r="D32" s="499"/>
      <c r="E32" s="499">
        <v>1</v>
      </c>
      <c r="F32" s="499">
        <v>1</v>
      </c>
      <c r="G32" s="499">
        <v>1</v>
      </c>
      <c r="H32" s="499">
        <v>0</v>
      </c>
      <c r="I32" s="499">
        <v>0</v>
      </c>
      <c r="J32" s="500">
        <v>0</v>
      </c>
      <c r="K32" s="500">
        <v>0</v>
      </c>
      <c r="L32" s="12"/>
    </row>
    <row r="33" spans="1:12" ht="12.75">
      <c r="A33" s="148" t="s">
        <v>178</v>
      </c>
      <c r="B33" s="147"/>
      <c r="C33" s="147"/>
      <c r="D33" s="147"/>
      <c r="E33" s="147">
        <v>1</v>
      </c>
      <c r="F33" s="147">
        <v>1</v>
      </c>
      <c r="G33" s="147">
        <v>0</v>
      </c>
      <c r="H33" s="147">
        <v>0</v>
      </c>
      <c r="I33" s="147">
        <v>0</v>
      </c>
      <c r="J33" s="478">
        <v>0</v>
      </c>
      <c r="K33" s="506">
        <v>1</v>
      </c>
      <c r="L33" s="12"/>
    </row>
    <row r="34" spans="1:12" ht="12.75">
      <c r="A34" s="501" t="s">
        <v>1</v>
      </c>
      <c r="B34" s="507"/>
      <c r="C34" s="507"/>
      <c r="D34" s="507"/>
      <c r="E34" s="503">
        <f>SUM(E25:E33)</f>
        <v>11</v>
      </c>
      <c r="F34" s="503">
        <v>13</v>
      </c>
      <c r="G34" s="503">
        <v>11</v>
      </c>
      <c r="H34" s="507">
        <v>0</v>
      </c>
      <c r="I34" s="503">
        <v>1</v>
      </c>
      <c r="J34" s="504">
        <v>0</v>
      </c>
      <c r="K34" s="504">
        <v>1</v>
      </c>
      <c r="L34" s="12"/>
    </row>
    <row r="35" spans="1:12" ht="12.75">
      <c r="A35" s="510" t="s">
        <v>2</v>
      </c>
      <c r="B35" s="511"/>
      <c r="C35" s="511"/>
      <c r="D35" s="511"/>
      <c r="E35" s="511">
        <v>2</v>
      </c>
      <c r="F35" s="511">
        <v>3</v>
      </c>
      <c r="G35" s="511">
        <v>3</v>
      </c>
      <c r="H35" s="511">
        <v>0</v>
      </c>
      <c r="I35" s="511">
        <v>0</v>
      </c>
      <c r="J35" s="512">
        <v>0</v>
      </c>
      <c r="K35" s="511">
        <v>0</v>
      </c>
      <c r="L35" s="12"/>
    </row>
    <row r="36" spans="1:12" ht="12.75">
      <c r="A36" s="510" t="s">
        <v>31</v>
      </c>
      <c r="B36" s="511"/>
      <c r="C36" s="511"/>
      <c r="D36" s="511"/>
      <c r="E36" s="511">
        <v>2</v>
      </c>
      <c r="F36" s="511">
        <v>3</v>
      </c>
      <c r="G36" s="511">
        <v>2</v>
      </c>
      <c r="H36" s="511">
        <v>0</v>
      </c>
      <c r="I36" s="511">
        <v>1</v>
      </c>
      <c r="J36" s="512">
        <v>0</v>
      </c>
      <c r="K36" s="511">
        <v>0</v>
      </c>
      <c r="L36" s="12"/>
    </row>
    <row r="37" spans="1:12" ht="12.75">
      <c r="A37" s="510" t="s">
        <v>3</v>
      </c>
      <c r="B37" s="511"/>
      <c r="C37" s="511"/>
      <c r="D37" s="511"/>
      <c r="E37" s="511">
        <v>6</v>
      </c>
      <c r="F37" s="511">
        <v>6</v>
      </c>
      <c r="G37" s="511">
        <v>5</v>
      </c>
      <c r="H37" s="511">
        <v>0</v>
      </c>
      <c r="I37" s="511">
        <v>0</v>
      </c>
      <c r="J37" s="512">
        <v>0</v>
      </c>
      <c r="K37" s="512">
        <v>1</v>
      </c>
      <c r="L37" s="12"/>
    </row>
    <row r="38" spans="1:12" ht="12.75">
      <c r="A38" s="510" t="s">
        <v>32</v>
      </c>
      <c r="B38" s="511"/>
      <c r="C38" s="511"/>
      <c r="D38" s="511"/>
      <c r="E38" s="511">
        <v>1</v>
      </c>
      <c r="F38" s="511">
        <v>1</v>
      </c>
      <c r="G38" s="511">
        <v>1</v>
      </c>
      <c r="H38" s="511">
        <v>0</v>
      </c>
      <c r="I38" s="511">
        <v>0</v>
      </c>
      <c r="J38" s="512">
        <v>0</v>
      </c>
      <c r="K38" s="511">
        <v>0</v>
      </c>
      <c r="L38" s="12"/>
    </row>
    <row r="39" spans="1:12" ht="12.75">
      <c r="A39" s="19"/>
      <c r="B39" s="23"/>
      <c r="C39" s="19"/>
      <c r="D39" s="19"/>
      <c r="E39" s="20"/>
      <c r="F39" s="20"/>
      <c r="G39" s="20"/>
      <c r="H39" s="20"/>
      <c r="I39" s="20"/>
      <c r="J39" s="20"/>
      <c r="K39" s="20"/>
      <c r="L39" s="12"/>
    </row>
    <row r="40" spans="1:12" ht="12.75">
      <c r="A40" s="12"/>
      <c r="B40" s="22"/>
      <c r="C40" s="12"/>
      <c r="D40" s="12"/>
      <c r="E40" s="18"/>
      <c r="F40" s="18"/>
      <c r="G40" s="18"/>
      <c r="H40" s="18"/>
      <c r="I40" s="18"/>
      <c r="J40" s="12"/>
      <c r="K40" s="12"/>
      <c r="L40" s="12"/>
    </row>
    <row r="41" spans="1:12" ht="12.75">
      <c r="A41" s="509" t="s">
        <v>0</v>
      </c>
      <c r="B41" s="508" t="s">
        <v>33</v>
      </c>
      <c r="C41" s="147"/>
      <c r="D41" s="147"/>
      <c r="E41" s="147"/>
      <c r="F41" s="147"/>
      <c r="G41" s="147"/>
      <c r="H41" s="147"/>
      <c r="I41" s="147"/>
      <c r="J41" s="24"/>
      <c r="K41" s="24"/>
      <c r="L41" s="24"/>
    </row>
    <row r="42" spans="1:12" ht="12.75">
      <c r="A42" s="148" t="str">
        <f>"(1)"</f>
        <v>(1)</v>
      </c>
      <c r="B42" s="147" t="s">
        <v>34</v>
      </c>
      <c r="C42" s="148"/>
      <c r="D42" s="148"/>
      <c r="E42" s="147"/>
      <c r="F42" s="147"/>
      <c r="G42" s="147"/>
      <c r="H42" s="147"/>
      <c r="I42" s="147"/>
      <c r="J42" s="24"/>
      <c r="K42" s="24"/>
      <c r="L42" s="24"/>
    </row>
    <row r="43" spans="1:12" ht="12.75">
      <c r="A43" s="147" t="s">
        <v>376</v>
      </c>
      <c r="B43" s="147"/>
      <c r="C43" s="147"/>
      <c r="D43" s="147"/>
      <c r="E43" s="147"/>
      <c r="F43" s="147"/>
      <c r="G43" s="147"/>
      <c r="H43" s="147"/>
      <c r="I43" s="147"/>
      <c r="J43" s="12"/>
      <c r="K43" s="12"/>
      <c r="L43" s="12"/>
    </row>
    <row r="44" spans="1:12" ht="12.75">
      <c r="A44" s="12"/>
      <c r="B44" s="104"/>
      <c r="C44" s="12"/>
      <c r="D44" s="12"/>
      <c r="E44" s="12"/>
      <c r="F44" s="12"/>
      <c r="G44" s="12"/>
      <c r="H44" s="12"/>
      <c r="I44" s="12"/>
      <c r="J44" s="12"/>
      <c r="K44" s="12"/>
      <c r="L44" s="12"/>
    </row>
    <row r="45" spans="1:12" ht="12.75">
      <c r="A45" s="12"/>
      <c r="B45" s="12"/>
      <c r="C45" s="12"/>
      <c r="D45" s="12"/>
      <c r="E45" s="12"/>
      <c r="F45" s="12"/>
      <c r="G45" s="12"/>
      <c r="H45" s="12"/>
      <c r="I45" s="12"/>
      <c r="J45" s="12"/>
      <c r="K45" s="12"/>
      <c r="L45" s="12"/>
    </row>
    <row r="46" spans="1:12" ht="12.75">
      <c r="A46" s="12"/>
      <c r="B46" s="12"/>
      <c r="C46" s="12"/>
      <c r="D46" s="12"/>
      <c r="E46" s="12"/>
      <c r="F46" s="12"/>
      <c r="G46" s="12"/>
      <c r="H46" s="12"/>
      <c r="I46" s="12"/>
      <c r="J46" s="12"/>
      <c r="K46" s="12"/>
      <c r="L46" s="12"/>
    </row>
    <row r="47" spans="1:12" ht="12.75">
      <c r="A47" s="12"/>
      <c r="B47" s="12"/>
      <c r="C47" s="12"/>
      <c r="D47" s="12"/>
      <c r="E47" s="12"/>
      <c r="F47" s="12"/>
      <c r="G47" s="12"/>
      <c r="H47" s="12"/>
      <c r="I47" s="12"/>
      <c r="J47" s="12"/>
      <c r="K47" s="12"/>
      <c r="L47" s="12"/>
    </row>
    <row r="48" spans="1:12" ht="12.75">
      <c r="A48" s="12"/>
      <c r="B48" s="12"/>
      <c r="C48" s="12"/>
      <c r="D48" s="12"/>
      <c r="E48" s="12"/>
      <c r="F48" s="12"/>
      <c r="G48" s="12"/>
      <c r="H48" s="12"/>
      <c r="I48" s="12"/>
      <c r="J48" s="12"/>
      <c r="K48" s="12"/>
      <c r="L48" s="12"/>
    </row>
    <row r="49" spans="1:12" ht="12.75">
      <c r="A49" s="12"/>
      <c r="B49" s="12"/>
      <c r="C49" s="12"/>
      <c r="D49" s="12"/>
      <c r="E49" s="12"/>
      <c r="F49" s="12"/>
      <c r="G49" s="12"/>
      <c r="H49" s="12"/>
      <c r="I49" s="12"/>
      <c r="J49" s="12"/>
      <c r="K49" s="12"/>
      <c r="L49" s="12"/>
    </row>
    <row r="50" spans="1:12" ht="12.75">
      <c r="A50" s="12"/>
      <c r="B50" s="12"/>
      <c r="C50" s="12"/>
      <c r="D50" s="12"/>
      <c r="E50" s="12"/>
      <c r="F50" s="12"/>
      <c r="G50" s="12"/>
      <c r="H50" s="12"/>
      <c r="I50" s="12"/>
      <c r="J50" s="12"/>
      <c r="K50" s="12"/>
      <c r="L50" s="12"/>
    </row>
    <row r="51" spans="1:12" ht="12.75">
      <c r="A51" s="12"/>
      <c r="B51" s="12"/>
      <c r="C51" s="12"/>
      <c r="D51" s="12"/>
      <c r="E51" s="12"/>
      <c r="F51" s="12"/>
      <c r="G51" s="12"/>
      <c r="H51" s="12"/>
      <c r="I51" s="12"/>
      <c r="J51" s="12"/>
      <c r="K51" s="12"/>
      <c r="L51" s="12"/>
    </row>
    <row r="52" spans="1:12" ht="12.75">
      <c r="A52" s="12"/>
      <c r="B52" s="12"/>
      <c r="C52" s="12"/>
      <c r="D52" s="12"/>
      <c r="E52" s="12"/>
      <c r="F52" s="12"/>
      <c r="G52" s="12"/>
      <c r="H52" s="12"/>
      <c r="I52" s="12"/>
      <c r="J52" s="12"/>
      <c r="K52" s="12"/>
      <c r="L52" s="12"/>
    </row>
    <row r="53" spans="1:12" ht="12.75">
      <c r="A53" s="12"/>
      <c r="B53" s="12"/>
      <c r="C53" s="12"/>
      <c r="D53" s="12"/>
      <c r="E53" s="12"/>
      <c r="F53" s="12"/>
      <c r="G53" s="12"/>
      <c r="H53" s="12"/>
      <c r="I53" s="12"/>
      <c r="J53" s="12"/>
      <c r="K53" s="12"/>
      <c r="L53" s="12"/>
    </row>
    <row r="54" spans="1:12" ht="12.75">
      <c r="A54" s="12"/>
      <c r="B54" s="12"/>
      <c r="C54" s="12"/>
      <c r="D54" s="12"/>
      <c r="E54" s="12"/>
      <c r="F54" s="12"/>
      <c r="G54" s="12"/>
      <c r="H54" s="12"/>
      <c r="I54" s="12"/>
      <c r="J54" s="12"/>
      <c r="K54" s="12"/>
      <c r="L54" s="12"/>
    </row>
    <row r="55" spans="1:12" ht="12.75">
      <c r="A55" s="12"/>
      <c r="B55" s="12"/>
      <c r="C55" s="12"/>
      <c r="D55" s="12"/>
      <c r="E55" s="12"/>
      <c r="F55" s="12"/>
      <c r="G55" s="12"/>
      <c r="H55" s="12"/>
      <c r="I55" s="12"/>
      <c r="J55" s="12"/>
      <c r="K55" s="12"/>
      <c r="L55" s="12"/>
    </row>
    <row r="56" spans="1:12" ht="12.75">
      <c r="A56" s="12"/>
      <c r="B56" s="12"/>
      <c r="C56" s="12"/>
      <c r="D56" s="12"/>
      <c r="E56" s="12"/>
      <c r="F56" s="12"/>
      <c r="G56" s="12"/>
      <c r="H56" s="12"/>
      <c r="I56" s="12"/>
      <c r="J56" s="12"/>
      <c r="K56" s="12"/>
      <c r="L56" s="12"/>
    </row>
    <row r="57" spans="1:12" ht="12.75">
      <c r="A57" s="12"/>
      <c r="B57" s="12"/>
      <c r="C57" s="12"/>
      <c r="D57" s="12"/>
      <c r="E57" s="12"/>
      <c r="F57" s="12"/>
      <c r="G57" s="12"/>
      <c r="H57" s="12"/>
      <c r="I57" s="12"/>
      <c r="J57" s="12"/>
      <c r="K57" s="12"/>
      <c r="L57" s="12"/>
    </row>
    <row r="58" spans="1:12" ht="12.75">
      <c r="A58" s="12"/>
      <c r="B58" s="12"/>
      <c r="C58" s="12"/>
      <c r="D58" s="12"/>
      <c r="E58" s="12"/>
      <c r="F58" s="12"/>
      <c r="G58" s="12"/>
      <c r="H58" s="12"/>
      <c r="I58" s="12"/>
      <c r="J58" s="12"/>
      <c r="K58" s="12"/>
      <c r="L58" s="12"/>
    </row>
    <row r="59" spans="1:12" ht="12.75">
      <c r="A59" s="12"/>
      <c r="B59" s="12"/>
      <c r="C59" s="12"/>
      <c r="D59" s="12"/>
      <c r="E59" s="12"/>
      <c r="F59" s="12"/>
      <c r="G59" s="12"/>
      <c r="H59" s="12"/>
      <c r="I59" s="12"/>
      <c r="J59" s="12"/>
      <c r="K59" s="12"/>
      <c r="L59" s="12"/>
    </row>
    <row r="60" spans="1:12" ht="12.75">
      <c r="A60" s="12"/>
      <c r="B60" s="12"/>
      <c r="C60" s="12"/>
      <c r="D60" s="12"/>
      <c r="E60" s="12"/>
      <c r="F60" s="12"/>
      <c r="G60" s="12"/>
      <c r="H60" s="12"/>
      <c r="I60" s="12"/>
      <c r="J60" s="12"/>
      <c r="K60" s="12"/>
      <c r="L60" s="12"/>
    </row>
    <row r="61" spans="1:12" ht="12.75">
      <c r="A61" s="12"/>
      <c r="B61" s="12"/>
      <c r="C61" s="12"/>
      <c r="D61" s="12"/>
      <c r="E61" s="12"/>
      <c r="F61" s="12"/>
      <c r="G61" s="12"/>
      <c r="H61" s="12"/>
      <c r="I61" s="12"/>
      <c r="J61" s="12"/>
      <c r="K61" s="12"/>
      <c r="L61" s="12"/>
    </row>
    <row r="62" spans="1:12" ht="12.75">
      <c r="A62" s="12"/>
      <c r="B62" s="12"/>
      <c r="C62" s="12"/>
      <c r="D62" s="12"/>
      <c r="E62" s="12"/>
      <c r="F62" s="12"/>
      <c r="G62" s="12"/>
      <c r="H62" s="12"/>
      <c r="I62" s="12"/>
      <c r="J62" s="12"/>
      <c r="K62" s="12"/>
      <c r="L62" s="12"/>
    </row>
    <row r="63" spans="1:12" ht="12.75">
      <c r="A63" s="12"/>
      <c r="B63" s="12"/>
      <c r="C63" s="12"/>
      <c r="D63" s="12"/>
      <c r="E63" s="12"/>
      <c r="F63" s="12"/>
      <c r="G63" s="12"/>
      <c r="H63" s="12"/>
      <c r="I63" s="12"/>
      <c r="J63" s="12"/>
      <c r="K63" s="12"/>
      <c r="L63" s="12"/>
    </row>
    <row r="64" spans="1:12" ht="12.75">
      <c r="A64" s="12"/>
      <c r="B64" s="12"/>
      <c r="C64" s="12"/>
      <c r="D64" s="12"/>
      <c r="E64" s="12"/>
      <c r="F64" s="12"/>
      <c r="G64" s="12"/>
      <c r="H64" s="12"/>
      <c r="I64" s="12"/>
      <c r="J64" s="12"/>
      <c r="K64" s="12"/>
      <c r="L64" s="12"/>
    </row>
    <row r="65" spans="1:12" ht="12.75">
      <c r="A65" s="12"/>
      <c r="B65" s="12"/>
      <c r="C65" s="12"/>
      <c r="D65" s="12"/>
      <c r="E65" s="12"/>
      <c r="F65" s="12"/>
      <c r="G65" s="12"/>
      <c r="H65" s="12"/>
      <c r="I65" s="12"/>
      <c r="J65" s="12"/>
      <c r="K65" s="12"/>
      <c r="L65" s="12"/>
    </row>
    <row r="66" spans="1:12" ht="12.75">
      <c r="A66" s="12"/>
      <c r="B66" s="12"/>
      <c r="C66" s="12"/>
      <c r="D66" s="12"/>
      <c r="E66" s="12"/>
      <c r="F66" s="12"/>
      <c r="G66" s="12"/>
      <c r="H66" s="12"/>
      <c r="I66" s="12"/>
      <c r="J66" s="12"/>
      <c r="K66" s="12"/>
      <c r="L66" s="12"/>
    </row>
    <row r="67" spans="1:12" ht="12.75">
      <c r="A67" s="12"/>
      <c r="B67" s="12"/>
      <c r="C67" s="12"/>
      <c r="D67" s="12"/>
      <c r="E67" s="12"/>
      <c r="F67" s="12"/>
      <c r="G67" s="12"/>
      <c r="H67" s="12"/>
      <c r="I67" s="12"/>
      <c r="J67" s="12"/>
      <c r="K67" s="12"/>
      <c r="L67" s="12"/>
    </row>
  </sheetData>
  <sheetProtection/>
  <mergeCells count="1">
    <mergeCell ref="G4:J4"/>
  </mergeCells>
  <printOptions/>
  <pageMargins left="0.7" right="0.7" top="0.75" bottom="0.75" header="0.3" footer="0.3"/>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G487"/>
  <sheetViews>
    <sheetView zoomScalePageLayoutView="0" workbookViewId="0" topLeftCell="A1">
      <selection activeCell="F17" sqref="F17"/>
    </sheetView>
  </sheetViews>
  <sheetFormatPr defaultColWidth="11.421875" defaultRowHeight="12.75"/>
  <cols>
    <col min="1" max="2" width="3.7109375" style="40" bestFit="1" customWidth="1"/>
    <col min="3" max="3" width="5.7109375" style="40" bestFit="1" customWidth="1"/>
    <col min="4" max="4" width="14.8515625" style="40" bestFit="1" customWidth="1"/>
    <col min="5" max="5" width="10.7109375" style="39" bestFit="1" customWidth="1"/>
    <col min="6" max="6" width="15.28125" style="39" bestFit="1" customWidth="1"/>
    <col min="7" max="7" width="19.57421875" style="39" customWidth="1"/>
    <col min="8" max="10" width="6.7109375" style="40" bestFit="1" customWidth="1"/>
    <col min="11" max="16384" width="11.421875" style="40" customWidth="1"/>
  </cols>
  <sheetData>
    <row r="1" spans="1:4" ht="18" customHeight="1">
      <c r="A1" s="149" t="s">
        <v>373</v>
      </c>
      <c r="B1" s="128"/>
      <c r="C1" s="128"/>
      <c r="D1" s="38"/>
    </row>
    <row r="2" spans="1:7" ht="3.75" customHeight="1">
      <c r="A2" s="10"/>
      <c r="B2" s="10"/>
      <c r="C2" s="10"/>
      <c r="D2" s="10"/>
      <c r="E2" s="41"/>
      <c r="F2" s="42"/>
      <c r="G2" s="42"/>
    </row>
    <row r="3" spans="1:7" s="43" customFormat="1" ht="6" customHeight="1">
      <c r="A3" s="446"/>
      <c r="B3" s="446"/>
      <c r="C3" s="446"/>
      <c r="D3" s="446"/>
      <c r="E3" s="447"/>
      <c r="F3" s="448"/>
      <c r="G3" s="448"/>
    </row>
    <row r="4" spans="1:7" s="43" customFormat="1" ht="12" customHeight="1">
      <c r="A4" s="446"/>
      <c r="B4" s="446"/>
      <c r="C4" s="446"/>
      <c r="D4" s="446"/>
      <c r="E4" s="447"/>
      <c r="F4" s="447" t="s">
        <v>45</v>
      </c>
      <c r="G4" s="447"/>
    </row>
    <row r="5" spans="1:7" s="43" customFormat="1" ht="9.75" customHeight="1">
      <c r="A5" s="446"/>
      <c r="B5" s="446"/>
      <c r="C5" s="446"/>
      <c r="D5" s="446"/>
      <c r="E5" s="447" t="s">
        <v>46</v>
      </c>
      <c r="F5" s="449" t="s">
        <v>47</v>
      </c>
      <c r="G5" s="447" t="s">
        <v>48</v>
      </c>
    </row>
    <row r="6" spans="1:7" s="43" customFormat="1" ht="10.5" customHeight="1">
      <c r="A6" s="450"/>
      <c r="B6" s="450"/>
      <c r="C6" s="450"/>
      <c r="D6" s="450"/>
      <c r="E6" s="451" t="s">
        <v>49</v>
      </c>
      <c r="F6" s="451" t="s">
        <v>379</v>
      </c>
      <c r="G6" s="451" t="s">
        <v>50</v>
      </c>
    </row>
    <row r="7" spans="1:7" s="43" customFormat="1" ht="3.75" customHeight="1">
      <c r="A7" s="40"/>
      <c r="B7" s="40"/>
      <c r="C7" s="40"/>
      <c r="D7" s="40"/>
      <c r="E7" s="39"/>
      <c r="F7" s="154"/>
      <c r="G7" s="154"/>
    </row>
    <row r="8" spans="1:7" s="43" customFormat="1" ht="12">
      <c r="A8" s="40" t="s">
        <v>51</v>
      </c>
      <c r="B8" s="40"/>
      <c r="C8" s="40"/>
      <c r="D8" s="40"/>
      <c r="E8" s="39">
        <v>451</v>
      </c>
      <c r="F8" s="39">
        <v>2884754</v>
      </c>
      <c r="G8" s="39">
        <v>16002649</v>
      </c>
    </row>
    <row r="9" spans="1:7" s="43" customFormat="1" ht="12">
      <c r="A9" s="456" t="s">
        <v>52</v>
      </c>
      <c r="B9" s="456"/>
      <c r="C9" s="456"/>
      <c r="D9" s="456"/>
      <c r="E9" s="457">
        <v>42</v>
      </c>
      <c r="F9" s="457">
        <v>26527</v>
      </c>
      <c r="G9" s="457">
        <v>142151</v>
      </c>
    </row>
    <row r="10" spans="1:7" s="43" customFormat="1" ht="12">
      <c r="A10" s="40" t="s">
        <v>53</v>
      </c>
      <c r="B10" s="40"/>
      <c r="C10" s="40"/>
      <c r="D10" s="40"/>
      <c r="E10" s="39">
        <v>17</v>
      </c>
      <c r="F10" s="39">
        <v>1736</v>
      </c>
      <c r="G10" s="39">
        <v>1253</v>
      </c>
    </row>
    <row r="11" spans="1:7" s="43" customFormat="1" ht="12">
      <c r="A11" s="40"/>
      <c r="B11" s="40"/>
      <c r="C11" s="40"/>
      <c r="D11" s="40"/>
      <c r="E11" s="39"/>
      <c r="F11" s="39"/>
      <c r="G11" s="39"/>
    </row>
    <row r="12" spans="1:7" s="43" customFormat="1" ht="12">
      <c r="A12" s="452" t="s">
        <v>54</v>
      </c>
      <c r="B12" s="452"/>
      <c r="C12" s="452"/>
      <c r="D12" s="452"/>
      <c r="E12" s="453">
        <v>510</v>
      </c>
      <c r="F12" s="453">
        <f>F8+F9+F10</f>
        <v>2913017</v>
      </c>
      <c r="G12" s="453">
        <f>G8+G9+G10</f>
        <v>16146053</v>
      </c>
    </row>
    <row r="13" spans="1:7" s="43" customFormat="1" ht="12">
      <c r="A13" s="155"/>
      <c r="B13" s="155"/>
      <c r="C13" s="155"/>
      <c r="D13" s="155"/>
      <c r="E13" s="156"/>
      <c r="F13" s="156"/>
      <c r="G13" s="156"/>
    </row>
    <row r="14" spans="1:7" s="43" customFormat="1" ht="12">
      <c r="A14" s="155"/>
      <c r="B14" s="155"/>
      <c r="C14" s="155"/>
      <c r="D14" s="155"/>
      <c r="E14" s="156"/>
      <c r="F14" s="156"/>
      <c r="G14" s="156"/>
    </row>
    <row r="15" spans="1:7" s="43" customFormat="1" ht="12">
      <c r="A15" s="454" t="s">
        <v>224</v>
      </c>
      <c r="B15" s="454"/>
      <c r="C15" s="454"/>
      <c r="D15" s="454"/>
      <c r="E15" s="454">
        <v>489</v>
      </c>
      <c r="F15" s="455">
        <v>2908308</v>
      </c>
      <c r="G15" s="455">
        <v>16128146</v>
      </c>
    </row>
    <row r="16" spans="1:7" s="43" customFormat="1" ht="12">
      <c r="A16" s="454" t="s">
        <v>212</v>
      </c>
      <c r="B16" s="454"/>
      <c r="C16" s="454"/>
      <c r="D16" s="454"/>
      <c r="E16" s="454">
        <v>455</v>
      </c>
      <c r="F16" s="455">
        <v>2908201</v>
      </c>
      <c r="G16" s="455">
        <v>15941667</v>
      </c>
    </row>
    <row r="17" spans="1:7" s="43" customFormat="1" ht="12">
      <c r="A17" s="454" t="s">
        <v>213</v>
      </c>
      <c r="B17" s="454"/>
      <c r="C17" s="454"/>
      <c r="D17" s="454"/>
      <c r="E17" s="454">
        <v>439</v>
      </c>
      <c r="F17" s="455">
        <v>2901759</v>
      </c>
      <c r="G17" s="455">
        <v>15906523</v>
      </c>
    </row>
    <row r="18" spans="1:7" s="43" customFormat="1" ht="12">
      <c r="A18" s="454" t="s">
        <v>214</v>
      </c>
      <c r="B18" s="454"/>
      <c r="C18" s="454"/>
      <c r="D18" s="454"/>
      <c r="E18" s="454">
        <v>416</v>
      </c>
      <c r="F18" s="455">
        <v>2867000</v>
      </c>
      <c r="G18" s="455">
        <v>15582990</v>
      </c>
    </row>
    <row r="19" spans="1:7" s="43" customFormat="1" ht="12">
      <c r="A19" s="454" t="s">
        <v>215</v>
      </c>
      <c r="B19" s="454"/>
      <c r="C19" s="454"/>
      <c r="D19" s="454"/>
      <c r="E19" s="454">
        <v>391</v>
      </c>
      <c r="F19" s="455">
        <v>2850000</v>
      </c>
      <c r="G19" s="455">
        <v>15847595</v>
      </c>
    </row>
    <row r="20" spans="1:7" s="43" customFormat="1" ht="12">
      <c r="A20" s="454" t="s">
        <v>216</v>
      </c>
      <c r="B20" s="454"/>
      <c r="C20" s="454"/>
      <c r="D20" s="454"/>
      <c r="E20" s="454">
        <v>373</v>
      </c>
      <c r="F20" s="455">
        <v>2856000</v>
      </c>
      <c r="G20" s="455">
        <v>15749510</v>
      </c>
    </row>
    <row r="21" spans="1:7" s="43" customFormat="1" ht="12">
      <c r="A21" s="454" t="s">
        <v>217</v>
      </c>
      <c r="B21" s="454"/>
      <c r="C21" s="454"/>
      <c r="D21" s="454"/>
      <c r="E21" s="454">
        <v>345</v>
      </c>
      <c r="F21" s="455">
        <v>2689000</v>
      </c>
      <c r="G21" s="455">
        <v>15557568</v>
      </c>
    </row>
    <row r="22" spans="1:7" s="43" customFormat="1" ht="12">
      <c r="A22" s="454" t="s">
        <v>218</v>
      </c>
      <c r="B22" s="454"/>
      <c r="C22" s="454"/>
      <c r="D22" s="454"/>
      <c r="E22" s="454">
        <v>335</v>
      </c>
      <c r="F22" s="455">
        <v>2762000</v>
      </c>
      <c r="G22" s="455">
        <v>15893562</v>
      </c>
    </row>
    <row r="23" spans="1:7" s="43" customFormat="1" ht="12">
      <c r="A23" s="454" t="s">
        <v>219</v>
      </c>
      <c r="B23" s="454"/>
      <c r="C23" s="454"/>
      <c r="D23" s="454"/>
      <c r="E23" s="454">
        <v>335</v>
      </c>
      <c r="F23" s="455">
        <v>2750000</v>
      </c>
      <c r="G23" s="455">
        <v>15766103</v>
      </c>
    </row>
    <row r="24" spans="1:7" s="43" customFormat="1" ht="12">
      <c r="A24" s="454" t="s">
        <v>220</v>
      </c>
      <c r="B24" s="454"/>
      <c r="C24" s="454"/>
      <c r="D24" s="454"/>
      <c r="E24" s="454">
        <v>328</v>
      </c>
      <c r="F24" s="455">
        <v>2688000</v>
      </c>
      <c r="G24" s="455">
        <v>15439143</v>
      </c>
    </row>
    <row r="25" spans="1:7" s="43" customFormat="1" ht="12">
      <c r="A25" s="454" t="s">
        <v>221</v>
      </c>
      <c r="B25" s="454"/>
      <c r="C25" s="454"/>
      <c r="D25" s="454"/>
      <c r="E25" s="454">
        <v>314</v>
      </c>
      <c r="F25" s="455">
        <v>2835000</v>
      </c>
      <c r="G25" s="455">
        <v>15341520</v>
      </c>
    </row>
    <row r="26" spans="1:7" s="43" customFormat="1" ht="12">
      <c r="A26" s="454" t="s">
        <v>222</v>
      </c>
      <c r="B26" s="454"/>
      <c r="C26" s="454"/>
      <c r="D26" s="454"/>
      <c r="E26" s="454">
        <v>297</v>
      </c>
      <c r="F26" s="455">
        <v>2794000</v>
      </c>
      <c r="G26" s="455">
        <v>15715668</v>
      </c>
    </row>
    <row r="27" spans="1:7" s="43" customFormat="1" ht="12">
      <c r="A27" s="454" t="s">
        <v>223</v>
      </c>
      <c r="B27" s="454"/>
      <c r="C27" s="454"/>
      <c r="D27" s="454"/>
      <c r="E27" s="454">
        <v>290</v>
      </c>
      <c r="F27" s="455">
        <v>2368000</v>
      </c>
      <c r="G27" s="455">
        <v>13410918</v>
      </c>
    </row>
    <row r="28" s="43" customFormat="1" ht="12">
      <c r="F28" s="157"/>
    </row>
    <row r="29" spans="1:7" s="43" customFormat="1" ht="12" customHeight="1">
      <c r="A29" s="45"/>
      <c r="B29" s="45"/>
      <c r="C29" s="45"/>
      <c r="D29" s="45"/>
      <c r="E29" s="46"/>
      <c r="F29" s="46"/>
      <c r="G29" s="46"/>
    </row>
    <row r="30" spans="1:7" s="43" customFormat="1" ht="3.75" customHeight="1">
      <c r="A30" s="5"/>
      <c r="B30" s="5"/>
      <c r="C30" s="5"/>
      <c r="D30" s="5"/>
      <c r="E30" s="47"/>
      <c r="F30" s="47"/>
      <c r="G30" s="47"/>
    </row>
    <row r="31" spans="5:7" s="43" customFormat="1" ht="3.75" customHeight="1">
      <c r="E31" s="8"/>
      <c r="F31" s="8"/>
      <c r="G31" s="8"/>
    </row>
    <row r="32" spans="1:7" s="48" customFormat="1" ht="11.25">
      <c r="A32" s="551" t="s">
        <v>55</v>
      </c>
      <c r="B32" s="552" t="s">
        <v>33</v>
      </c>
      <c r="C32" s="150"/>
      <c r="D32" s="150"/>
      <c r="E32" s="151"/>
      <c r="F32" s="151"/>
      <c r="G32" s="152"/>
    </row>
    <row r="33" spans="1:7" s="48" customFormat="1" ht="11.25">
      <c r="A33" s="153" t="s">
        <v>36</v>
      </c>
      <c r="B33" s="151" t="s">
        <v>198</v>
      </c>
      <c r="C33" s="153"/>
      <c r="D33" s="153"/>
      <c r="E33" s="151"/>
      <c r="F33" s="151"/>
      <c r="G33" s="152"/>
    </row>
    <row r="34" spans="1:7" s="48" customFormat="1" ht="11.25">
      <c r="A34" s="153" t="str">
        <f>"(1)"</f>
        <v>(1)</v>
      </c>
      <c r="B34" s="150" t="s">
        <v>56</v>
      </c>
      <c r="C34" s="153"/>
      <c r="D34" s="153"/>
      <c r="E34" s="151"/>
      <c r="F34" s="151"/>
      <c r="G34" s="152"/>
    </row>
    <row r="35" spans="1:7" s="43" customFormat="1" ht="7.5" customHeight="1">
      <c r="A35" s="150"/>
      <c r="B35" s="150"/>
      <c r="C35" s="150"/>
      <c r="D35" s="150"/>
      <c r="E35" s="151"/>
      <c r="F35" s="151"/>
      <c r="G35" s="152"/>
    </row>
    <row r="36" spans="1:7" s="43" customFormat="1" ht="12.75" customHeight="1">
      <c r="A36" s="150"/>
      <c r="B36" s="150"/>
      <c r="C36" s="150"/>
      <c r="D36" s="150"/>
      <c r="E36" s="151"/>
      <c r="F36" s="151"/>
      <c r="G36" s="151"/>
    </row>
    <row r="37" spans="1:7" s="43" customFormat="1" ht="9" customHeight="1">
      <c r="A37" s="150"/>
      <c r="B37" s="150"/>
      <c r="C37" s="150"/>
      <c r="D37" s="150"/>
      <c r="E37" s="151"/>
      <c r="F37" s="151"/>
      <c r="G37" s="151"/>
    </row>
    <row r="38" spans="1:7" s="43" customFormat="1" ht="9" customHeight="1">
      <c r="A38" s="150"/>
      <c r="B38" s="150"/>
      <c r="C38" s="150"/>
      <c r="D38" s="150"/>
      <c r="E38" s="151"/>
      <c r="F38" s="151"/>
      <c r="G38" s="151"/>
    </row>
    <row r="39" spans="1:7" s="43" customFormat="1" ht="9" customHeight="1">
      <c r="A39" s="150"/>
      <c r="B39" s="150"/>
      <c r="C39" s="150"/>
      <c r="D39" s="150"/>
      <c r="E39" s="151"/>
      <c r="F39" s="151"/>
      <c r="G39" s="151"/>
    </row>
    <row r="40" spans="1:7" s="43" customFormat="1" ht="11.25">
      <c r="A40" s="150"/>
      <c r="B40" s="150"/>
      <c r="C40" s="150"/>
      <c r="D40" s="150"/>
      <c r="E40" s="151"/>
      <c r="F40" s="151"/>
      <c r="G40" s="151"/>
    </row>
    <row r="41" spans="5:7" s="43" customFormat="1" ht="9">
      <c r="E41" s="8"/>
      <c r="F41" s="8"/>
      <c r="G41" s="8"/>
    </row>
    <row r="42" spans="5:7" s="43" customFormat="1" ht="9">
      <c r="E42" s="8"/>
      <c r="F42" s="8"/>
      <c r="G42" s="8"/>
    </row>
    <row r="43" spans="5:7" s="43" customFormat="1" ht="9">
      <c r="E43" s="8"/>
      <c r="F43" s="8"/>
      <c r="G43" s="8"/>
    </row>
    <row r="44" spans="5:7" s="43" customFormat="1" ht="9">
      <c r="E44" s="8"/>
      <c r="F44" s="8"/>
      <c r="G44" s="8"/>
    </row>
    <row r="45" spans="5:7" s="43" customFormat="1" ht="9">
      <c r="E45" s="8"/>
      <c r="F45" s="8"/>
      <c r="G45" s="8"/>
    </row>
    <row r="46" spans="5:7" s="43" customFormat="1" ht="9">
      <c r="E46" s="8"/>
      <c r="F46" s="8"/>
      <c r="G46" s="8"/>
    </row>
    <row r="47" spans="5:7" s="43" customFormat="1" ht="9">
      <c r="E47" s="8"/>
      <c r="F47" s="8"/>
      <c r="G47" s="8"/>
    </row>
    <row r="48" spans="5:7" s="43" customFormat="1" ht="9">
      <c r="E48" s="8"/>
      <c r="F48" s="8"/>
      <c r="G48" s="8"/>
    </row>
    <row r="49" spans="5:7" s="43" customFormat="1" ht="9">
      <c r="E49" s="8"/>
      <c r="F49" s="8"/>
      <c r="G49" s="8"/>
    </row>
    <row r="50" spans="5:7" s="43" customFormat="1" ht="9">
      <c r="E50" s="8"/>
      <c r="F50" s="8"/>
      <c r="G50" s="8"/>
    </row>
    <row r="51" spans="5:7" s="43" customFormat="1" ht="9">
      <c r="E51" s="8"/>
      <c r="F51" s="8"/>
      <c r="G51" s="8"/>
    </row>
    <row r="52" spans="5:7" s="43" customFormat="1" ht="9">
      <c r="E52" s="8"/>
      <c r="F52" s="8"/>
      <c r="G52" s="8"/>
    </row>
    <row r="53" spans="5:7" s="43" customFormat="1" ht="9">
      <c r="E53" s="8"/>
      <c r="F53" s="8"/>
      <c r="G53" s="8"/>
    </row>
    <row r="54" spans="5:7" s="43" customFormat="1" ht="9">
      <c r="E54" s="8"/>
      <c r="F54" s="8"/>
      <c r="G54" s="8"/>
    </row>
    <row r="55" spans="5:7" s="43" customFormat="1" ht="9">
      <c r="E55" s="8"/>
      <c r="F55" s="8"/>
      <c r="G55" s="8"/>
    </row>
    <row r="56" spans="5:7" s="43" customFormat="1" ht="9">
      <c r="E56" s="8"/>
      <c r="F56" s="8"/>
      <c r="G56" s="8"/>
    </row>
    <row r="57" spans="5:7" s="43" customFormat="1" ht="9">
      <c r="E57" s="8"/>
      <c r="F57" s="8"/>
      <c r="G57" s="8"/>
    </row>
    <row r="58" spans="5:7" s="43" customFormat="1" ht="9">
      <c r="E58" s="8"/>
      <c r="F58" s="8"/>
      <c r="G58" s="8"/>
    </row>
    <row r="59" spans="5:7" s="43" customFormat="1" ht="9">
      <c r="E59" s="8"/>
      <c r="F59" s="8"/>
      <c r="G59" s="8"/>
    </row>
    <row r="60" spans="5:7" s="43" customFormat="1" ht="9">
      <c r="E60" s="8"/>
      <c r="F60" s="8"/>
      <c r="G60" s="8"/>
    </row>
    <row r="61" spans="5:7" s="43" customFormat="1" ht="9">
      <c r="E61" s="8"/>
      <c r="F61" s="8"/>
      <c r="G61" s="8"/>
    </row>
    <row r="62" spans="5:7" s="43" customFormat="1" ht="9">
      <c r="E62" s="8"/>
      <c r="F62" s="8"/>
      <c r="G62" s="8"/>
    </row>
    <row r="63" spans="5:7" s="43" customFormat="1" ht="9">
      <c r="E63" s="49"/>
      <c r="F63" s="8"/>
      <c r="G63" s="8"/>
    </row>
    <row r="64" spans="5:7" s="43" customFormat="1" ht="9">
      <c r="E64" s="8"/>
      <c r="F64" s="8"/>
      <c r="G64" s="8"/>
    </row>
    <row r="65" spans="5:7" s="43" customFormat="1" ht="9">
      <c r="E65" s="8"/>
      <c r="F65" s="8"/>
      <c r="G65" s="8"/>
    </row>
    <row r="66" spans="5:7" s="43" customFormat="1" ht="9">
      <c r="E66" s="8"/>
      <c r="F66" s="8"/>
      <c r="G66" s="8"/>
    </row>
    <row r="67" spans="5:7" s="43" customFormat="1" ht="9">
      <c r="E67" s="8"/>
      <c r="F67" s="8"/>
      <c r="G67" s="8"/>
    </row>
    <row r="68" spans="5:7" s="43" customFormat="1" ht="9">
      <c r="E68" s="8"/>
      <c r="F68" s="8"/>
      <c r="G68" s="8"/>
    </row>
    <row r="69" spans="5:7" s="43" customFormat="1" ht="9">
      <c r="E69" s="8"/>
      <c r="F69" s="8"/>
      <c r="G69" s="8"/>
    </row>
    <row r="70" spans="5:7" s="43" customFormat="1" ht="9">
      <c r="E70" s="8"/>
      <c r="F70" s="8"/>
      <c r="G70" s="8"/>
    </row>
    <row r="71" spans="5:7" s="43" customFormat="1" ht="9">
      <c r="E71" s="8"/>
      <c r="F71" s="8"/>
      <c r="G71" s="8"/>
    </row>
    <row r="72" spans="5:7" s="43" customFormat="1" ht="9">
      <c r="E72" s="8"/>
      <c r="F72" s="8"/>
      <c r="G72" s="8"/>
    </row>
    <row r="73" spans="5:7" s="43" customFormat="1" ht="9">
      <c r="E73" s="8"/>
      <c r="F73" s="8"/>
      <c r="G73" s="8"/>
    </row>
    <row r="74" spans="5:7" s="43" customFormat="1" ht="9">
      <c r="E74" s="8"/>
      <c r="F74" s="8"/>
      <c r="G74" s="8"/>
    </row>
    <row r="75" spans="5:7" s="43" customFormat="1" ht="9">
      <c r="E75" s="8"/>
      <c r="F75" s="8"/>
      <c r="G75" s="8"/>
    </row>
    <row r="76" spans="5:7" s="43" customFormat="1" ht="9">
      <c r="E76" s="8"/>
      <c r="F76" s="8"/>
      <c r="G76" s="8"/>
    </row>
    <row r="77" spans="5:7" s="43" customFormat="1" ht="9">
      <c r="E77" s="8"/>
      <c r="F77" s="8"/>
      <c r="G77" s="8"/>
    </row>
    <row r="78" spans="5:7" s="43" customFormat="1" ht="9">
      <c r="E78" s="8"/>
      <c r="F78" s="8"/>
      <c r="G78" s="8"/>
    </row>
    <row r="79" spans="5:7" s="43" customFormat="1" ht="9">
      <c r="E79" s="8"/>
      <c r="F79" s="8"/>
      <c r="G79" s="8"/>
    </row>
    <row r="80" spans="5:7" s="43" customFormat="1" ht="9">
      <c r="E80" s="8"/>
      <c r="F80" s="8"/>
      <c r="G80" s="8"/>
    </row>
    <row r="81" spans="5:7" s="43" customFormat="1" ht="9">
      <c r="E81" s="8"/>
      <c r="F81" s="8"/>
      <c r="G81" s="8"/>
    </row>
    <row r="82" spans="5:7" s="43" customFormat="1" ht="9">
      <c r="E82" s="8"/>
      <c r="F82" s="8"/>
      <c r="G82" s="8"/>
    </row>
    <row r="83" spans="5:7" s="43" customFormat="1" ht="9">
      <c r="E83" s="8"/>
      <c r="F83" s="8"/>
      <c r="G83" s="8"/>
    </row>
    <row r="84" spans="5:7" s="43" customFormat="1" ht="9">
      <c r="E84" s="8"/>
      <c r="F84" s="8"/>
      <c r="G84" s="8"/>
    </row>
    <row r="85" spans="5:7" s="43" customFormat="1" ht="9">
      <c r="E85" s="8"/>
      <c r="F85" s="8"/>
      <c r="G85" s="8"/>
    </row>
    <row r="86" spans="5:7" s="43" customFormat="1" ht="9">
      <c r="E86" s="8"/>
      <c r="F86" s="8"/>
      <c r="G86" s="8"/>
    </row>
    <row r="87" spans="5:7" s="43" customFormat="1" ht="9">
      <c r="E87" s="8"/>
      <c r="F87" s="8"/>
      <c r="G87" s="8"/>
    </row>
    <row r="88" spans="5:7" s="43" customFormat="1" ht="9">
      <c r="E88" s="8"/>
      <c r="F88" s="8"/>
      <c r="G88" s="8"/>
    </row>
    <row r="89" spans="5:7" s="43" customFormat="1" ht="9">
      <c r="E89" s="8"/>
      <c r="F89" s="8"/>
      <c r="G89" s="8"/>
    </row>
    <row r="90" spans="5:7" s="43" customFormat="1" ht="9">
      <c r="E90" s="8"/>
      <c r="F90" s="8"/>
      <c r="G90" s="8"/>
    </row>
    <row r="91" spans="5:7" s="43" customFormat="1" ht="9">
      <c r="E91" s="8"/>
      <c r="F91" s="8"/>
      <c r="G91" s="8"/>
    </row>
    <row r="92" spans="5:7" s="43" customFormat="1" ht="9">
      <c r="E92" s="8"/>
      <c r="F92" s="8"/>
      <c r="G92" s="8"/>
    </row>
    <row r="93" spans="5:7" s="43" customFormat="1" ht="9">
      <c r="E93" s="8"/>
      <c r="F93" s="8"/>
      <c r="G93" s="8"/>
    </row>
    <row r="94" spans="5:7" s="43" customFormat="1" ht="9">
      <c r="E94" s="8"/>
      <c r="F94" s="8"/>
      <c r="G94" s="8"/>
    </row>
    <row r="95" spans="5:7" s="43" customFormat="1" ht="9">
      <c r="E95" s="8"/>
      <c r="F95" s="8"/>
      <c r="G95" s="8"/>
    </row>
    <row r="96" spans="5:7" s="43" customFormat="1" ht="9">
      <c r="E96" s="8"/>
      <c r="F96" s="8"/>
      <c r="G96" s="8"/>
    </row>
    <row r="97" spans="5:7" s="43" customFormat="1" ht="9">
      <c r="E97" s="8"/>
      <c r="F97" s="8"/>
      <c r="G97" s="8"/>
    </row>
    <row r="98" spans="5:7" s="43" customFormat="1" ht="9">
      <c r="E98" s="8"/>
      <c r="F98" s="8"/>
      <c r="G98" s="8"/>
    </row>
    <row r="99" spans="5:7" s="43" customFormat="1" ht="9">
      <c r="E99" s="8"/>
      <c r="F99" s="8"/>
      <c r="G99" s="8"/>
    </row>
    <row r="100" spans="5:7" s="43" customFormat="1" ht="9">
      <c r="E100" s="8"/>
      <c r="F100" s="8"/>
      <c r="G100" s="8"/>
    </row>
    <row r="101" spans="5:7" s="43" customFormat="1" ht="9">
      <c r="E101" s="8"/>
      <c r="F101" s="8"/>
      <c r="G101" s="8"/>
    </row>
    <row r="102" spans="5:7" s="43" customFormat="1" ht="9">
      <c r="E102" s="8"/>
      <c r="F102" s="8"/>
      <c r="G102" s="8"/>
    </row>
    <row r="103" spans="5:7" s="43" customFormat="1" ht="9">
      <c r="E103" s="8"/>
      <c r="F103" s="8"/>
      <c r="G103" s="8"/>
    </row>
    <row r="104" spans="5:7" s="43" customFormat="1" ht="9">
      <c r="E104" s="8"/>
      <c r="F104" s="8"/>
      <c r="G104" s="8"/>
    </row>
    <row r="105" spans="5:7" s="43" customFormat="1" ht="9">
      <c r="E105" s="8"/>
      <c r="F105" s="8"/>
      <c r="G105" s="8"/>
    </row>
    <row r="106" spans="5:7" s="43" customFormat="1" ht="9">
      <c r="E106" s="8"/>
      <c r="F106" s="8"/>
      <c r="G106" s="8"/>
    </row>
    <row r="107" spans="5:7" s="43" customFormat="1" ht="9">
      <c r="E107" s="8"/>
      <c r="F107" s="8"/>
      <c r="G107" s="8"/>
    </row>
    <row r="108" spans="5:7" s="43" customFormat="1" ht="9">
      <c r="E108" s="8"/>
      <c r="F108" s="8"/>
      <c r="G108" s="8"/>
    </row>
    <row r="109" spans="5:7" s="43" customFormat="1" ht="9">
      <c r="E109" s="8"/>
      <c r="F109" s="8"/>
      <c r="G109" s="8"/>
    </row>
    <row r="110" spans="5:7" s="43" customFormat="1" ht="9">
      <c r="E110" s="8"/>
      <c r="F110" s="8"/>
      <c r="G110" s="8"/>
    </row>
    <row r="111" spans="5:7" s="43" customFormat="1" ht="9">
      <c r="E111" s="8"/>
      <c r="F111" s="8"/>
      <c r="G111" s="8"/>
    </row>
    <row r="112" spans="5:7" s="43" customFormat="1" ht="9">
      <c r="E112" s="8"/>
      <c r="F112" s="8"/>
      <c r="G112" s="8"/>
    </row>
    <row r="113" spans="5:7" s="43" customFormat="1" ht="9">
      <c r="E113" s="8"/>
      <c r="F113" s="8"/>
      <c r="G113" s="8"/>
    </row>
    <row r="114" spans="5:7" s="43" customFormat="1" ht="9">
      <c r="E114" s="8"/>
      <c r="F114" s="8"/>
      <c r="G114" s="8"/>
    </row>
    <row r="115" spans="5:7" s="43" customFormat="1" ht="9">
      <c r="E115" s="8"/>
      <c r="F115" s="8"/>
      <c r="G115" s="8"/>
    </row>
    <row r="116" spans="5:7" s="43" customFormat="1" ht="9">
      <c r="E116" s="8"/>
      <c r="F116" s="8"/>
      <c r="G116" s="8"/>
    </row>
    <row r="117" spans="5:7" s="43" customFormat="1" ht="9">
      <c r="E117" s="8"/>
      <c r="F117" s="8"/>
      <c r="G117" s="8"/>
    </row>
    <row r="118" spans="5:7" s="43" customFormat="1" ht="9">
      <c r="E118" s="8"/>
      <c r="F118" s="8"/>
      <c r="G118" s="8"/>
    </row>
    <row r="119" spans="5:7" s="43" customFormat="1" ht="9">
      <c r="E119" s="8"/>
      <c r="F119" s="8"/>
      <c r="G119" s="8"/>
    </row>
    <row r="120" spans="5:7" s="43" customFormat="1" ht="9">
      <c r="E120" s="8"/>
      <c r="F120" s="8"/>
      <c r="G120" s="8"/>
    </row>
    <row r="121" spans="5:7" s="43" customFormat="1" ht="9">
      <c r="E121" s="8"/>
      <c r="F121" s="8"/>
      <c r="G121" s="8"/>
    </row>
    <row r="122" spans="5:7" s="43" customFormat="1" ht="9">
      <c r="E122" s="8"/>
      <c r="F122" s="8"/>
      <c r="G122" s="8"/>
    </row>
    <row r="123" spans="5:7" s="43" customFormat="1" ht="9">
      <c r="E123" s="8"/>
      <c r="F123" s="8"/>
      <c r="G123" s="8"/>
    </row>
    <row r="124" spans="5:7" s="43" customFormat="1" ht="9">
      <c r="E124" s="8"/>
      <c r="F124" s="8"/>
      <c r="G124" s="8"/>
    </row>
    <row r="125" spans="5:7" s="43" customFormat="1" ht="9">
      <c r="E125" s="8"/>
      <c r="F125" s="8"/>
      <c r="G125" s="8"/>
    </row>
    <row r="126" spans="5:7" s="43" customFormat="1" ht="9">
      <c r="E126" s="8"/>
      <c r="F126" s="8"/>
      <c r="G126" s="8"/>
    </row>
    <row r="127" spans="5:7" s="43" customFormat="1" ht="9">
      <c r="E127" s="8"/>
      <c r="F127" s="8"/>
      <c r="G127" s="8"/>
    </row>
    <row r="128" spans="5:7" s="43" customFormat="1" ht="9">
      <c r="E128" s="8"/>
      <c r="F128" s="8"/>
      <c r="G128" s="8"/>
    </row>
    <row r="129" spans="5:7" s="43" customFormat="1" ht="9">
      <c r="E129" s="8"/>
      <c r="F129" s="8"/>
      <c r="G129" s="8"/>
    </row>
    <row r="130" spans="5:7" s="43" customFormat="1" ht="9">
      <c r="E130" s="8"/>
      <c r="F130" s="8"/>
      <c r="G130" s="8"/>
    </row>
    <row r="131" spans="5:7" s="43" customFormat="1" ht="9">
      <c r="E131" s="8"/>
      <c r="F131" s="8"/>
      <c r="G131" s="8"/>
    </row>
    <row r="132" spans="5:7" s="43" customFormat="1" ht="9">
      <c r="E132" s="8"/>
      <c r="F132" s="8"/>
      <c r="G132" s="8"/>
    </row>
    <row r="133" spans="5:7" s="43" customFormat="1" ht="9">
      <c r="E133" s="8"/>
      <c r="F133" s="8"/>
      <c r="G133" s="8"/>
    </row>
    <row r="134" spans="5:7" s="43" customFormat="1" ht="9">
      <c r="E134" s="8"/>
      <c r="F134" s="8"/>
      <c r="G134" s="8"/>
    </row>
    <row r="135" spans="5:7" s="43" customFormat="1" ht="9">
      <c r="E135" s="8"/>
      <c r="F135" s="8"/>
      <c r="G135" s="8"/>
    </row>
    <row r="136" spans="5:7" s="43" customFormat="1" ht="9">
      <c r="E136" s="8"/>
      <c r="F136" s="8"/>
      <c r="G136" s="8"/>
    </row>
    <row r="137" spans="5:7" s="43" customFormat="1" ht="9">
      <c r="E137" s="8"/>
      <c r="F137" s="8"/>
      <c r="G137" s="8"/>
    </row>
    <row r="138" spans="5:7" s="43" customFormat="1" ht="9">
      <c r="E138" s="8"/>
      <c r="F138" s="8"/>
      <c r="G138" s="8"/>
    </row>
    <row r="139" spans="5:7" s="43" customFormat="1" ht="9">
      <c r="E139" s="8"/>
      <c r="F139" s="8"/>
      <c r="G139" s="8"/>
    </row>
    <row r="140" spans="5:7" s="43" customFormat="1" ht="9">
      <c r="E140" s="8"/>
      <c r="F140" s="8"/>
      <c r="G140" s="8"/>
    </row>
    <row r="141" spans="5:7" s="43" customFormat="1" ht="9">
      <c r="E141" s="8"/>
      <c r="F141" s="8"/>
      <c r="G141" s="8"/>
    </row>
    <row r="142" spans="5:7" s="43" customFormat="1" ht="9">
      <c r="E142" s="8"/>
      <c r="F142" s="8"/>
      <c r="G142" s="8"/>
    </row>
    <row r="143" spans="5:7" s="43" customFormat="1" ht="9">
      <c r="E143" s="8"/>
      <c r="F143" s="8"/>
      <c r="G143" s="8"/>
    </row>
    <row r="144" spans="5:7" s="43" customFormat="1" ht="9">
      <c r="E144" s="8"/>
      <c r="F144" s="8"/>
      <c r="G144" s="8"/>
    </row>
    <row r="145" spans="5:7" s="43" customFormat="1" ht="9">
      <c r="E145" s="8"/>
      <c r="F145" s="8"/>
      <c r="G145" s="8"/>
    </row>
    <row r="146" spans="5:7" s="43" customFormat="1" ht="9">
      <c r="E146" s="8"/>
      <c r="F146" s="8"/>
      <c r="G146" s="8"/>
    </row>
    <row r="147" spans="5:7" s="43" customFormat="1" ht="9">
      <c r="E147" s="8"/>
      <c r="F147" s="8"/>
      <c r="G147" s="8"/>
    </row>
    <row r="148" spans="5:7" s="43" customFormat="1" ht="9">
      <c r="E148" s="8"/>
      <c r="F148" s="8"/>
      <c r="G148" s="8"/>
    </row>
    <row r="149" spans="5:7" s="43" customFormat="1" ht="9">
      <c r="E149" s="8"/>
      <c r="F149" s="8"/>
      <c r="G149" s="8"/>
    </row>
    <row r="150" spans="5:7" s="43" customFormat="1" ht="9">
      <c r="E150" s="8"/>
      <c r="F150" s="8"/>
      <c r="G150" s="8"/>
    </row>
    <row r="151" spans="5:7" s="43" customFormat="1" ht="9">
      <c r="E151" s="8"/>
      <c r="F151" s="8"/>
      <c r="G151" s="8"/>
    </row>
    <row r="152" spans="5:7" s="43" customFormat="1" ht="9">
      <c r="E152" s="8"/>
      <c r="F152" s="8"/>
      <c r="G152" s="8"/>
    </row>
    <row r="153" spans="5:7" s="43" customFormat="1" ht="9">
      <c r="E153" s="8"/>
      <c r="F153" s="8"/>
      <c r="G153" s="8"/>
    </row>
    <row r="154" spans="5:7" s="43" customFormat="1" ht="9">
      <c r="E154" s="8"/>
      <c r="F154" s="8"/>
      <c r="G154" s="8"/>
    </row>
    <row r="155" spans="5:7" s="43" customFormat="1" ht="9">
      <c r="E155" s="8"/>
      <c r="F155" s="8"/>
      <c r="G155" s="8"/>
    </row>
    <row r="156" spans="5:7" s="43" customFormat="1" ht="9">
      <c r="E156" s="8"/>
      <c r="F156" s="8"/>
      <c r="G156" s="8"/>
    </row>
    <row r="157" spans="5:7" s="43" customFormat="1" ht="9">
      <c r="E157" s="8"/>
      <c r="F157" s="8"/>
      <c r="G157" s="8"/>
    </row>
    <row r="158" spans="5:7" s="43" customFormat="1" ht="9">
      <c r="E158" s="8"/>
      <c r="F158" s="8"/>
      <c r="G158" s="8"/>
    </row>
    <row r="159" spans="5:7" s="43" customFormat="1" ht="9">
      <c r="E159" s="8"/>
      <c r="F159" s="8"/>
      <c r="G159" s="8"/>
    </row>
    <row r="160" spans="5:7" s="43" customFormat="1" ht="9">
      <c r="E160" s="8"/>
      <c r="F160" s="8"/>
      <c r="G160" s="8"/>
    </row>
    <row r="161" spans="5:7" s="43" customFormat="1" ht="9">
      <c r="E161" s="8"/>
      <c r="F161" s="8"/>
      <c r="G161" s="8"/>
    </row>
    <row r="162" spans="5:7" s="43" customFormat="1" ht="9">
      <c r="E162" s="8"/>
      <c r="F162" s="8"/>
      <c r="G162" s="8"/>
    </row>
    <row r="163" spans="5:7" s="43" customFormat="1" ht="9">
      <c r="E163" s="8"/>
      <c r="F163" s="8"/>
      <c r="G163" s="8"/>
    </row>
    <row r="164" spans="5:7" s="43" customFormat="1" ht="9">
      <c r="E164" s="8"/>
      <c r="F164" s="8"/>
      <c r="G164" s="8"/>
    </row>
    <row r="165" spans="5:7" s="43" customFormat="1" ht="9">
      <c r="E165" s="8"/>
      <c r="F165" s="8"/>
      <c r="G165" s="8"/>
    </row>
    <row r="166" spans="5:7" s="43" customFormat="1" ht="9">
      <c r="E166" s="8"/>
      <c r="F166" s="8"/>
      <c r="G166" s="8"/>
    </row>
    <row r="167" spans="5:7" s="43" customFormat="1" ht="9">
      <c r="E167" s="8"/>
      <c r="F167" s="8"/>
      <c r="G167" s="8"/>
    </row>
    <row r="168" spans="5:7" s="43" customFormat="1" ht="9">
      <c r="E168" s="8"/>
      <c r="F168" s="8"/>
      <c r="G168" s="8"/>
    </row>
    <row r="169" spans="5:7" s="43" customFormat="1" ht="9">
      <c r="E169" s="8"/>
      <c r="F169" s="8"/>
      <c r="G169" s="8"/>
    </row>
    <row r="170" spans="5:7" s="43" customFormat="1" ht="9">
      <c r="E170" s="8"/>
      <c r="F170" s="8"/>
      <c r="G170" s="8"/>
    </row>
    <row r="171" spans="5:7" s="43" customFormat="1" ht="9">
      <c r="E171" s="8"/>
      <c r="F171" s="8"/>
      <c r="G171" s="8"/>
    </row>
    <row r="172" spans="5:7" s="43" customFormat="1" ht="9">
      <c r="E172" s="8"/>
      <c r="F172" s="8"/>
      <c r="G172" s="8"/>
    </row>
    <row r="173" spans="5:7" s="43" customFormat="1" ht="9">
      <c r="E173" s="8"/>
      <c r="F173" s="8"/>
      <c r="G173" s="8"/>
    </row>
    <row r="174" spans="5:7" s="43" customFormat="1" ht="9">
      <c r="E174" s="8"/>
      <c r="F174" s="8"/>
      <c r="G174" s="8"/>
    </row>
    <row r="175" spans="5:7" s="43" customFormat="1" ht="9">
      <c r="E175" s="8"/>
      <c r="F175" s="8"/>
      <c r="G175" s="8"/>
    </row>
    <row r="176" spans="5:7" s="43" customFormat="1" ht="9">
      <c r="E176" s="8"/>
      <c r="F176" s="8"/>
      <c r="G176" s="8"/>
    </row>
    <row r="177" spans="5:7" s="43" customFormat="1" ht="9">
      <c r="E177" s="8"/>
      <c r="F177" s="8"/>
      <c r="G177" s="8"/>
    </row>
    <row r="178" spans="5:7" s="43" customFormat="1" ht="9">
      <c r="E178" s="8"/>
      <c r="F178" s="8"/>
      <c r="G178" s="8"/>
    </row>
    <row r="179" spans="5:7" s="43" customFormat="1" ht="9">
      <c r="E179" s="8"/>
      <c r="F179" s="8"/>
      <c r="G179" s="8"/>
    </row>
    <row r="180" spans="5:7" s="43" customFormat="1" ht="9">
      <c r="E180" s="8"/>
      <c r="F180" s="8"/>
      <c r="G180" s="8"/>
    </row>
    <row r="181" spans="5:7" s="43" customFormat="1" ht="9">
      <c r="E181" s="8"/>
      <c r="F181" s="8"/>
      <c r="G181" s="8"/>
    </row>
    <row r="182" spans="5:7" s="43" customFormat="1" ht="9">
      <c r="E182" s="8"/>
      <c r="F182" s="8"/>
      <c r="G182" s="8"/>
    </row>
    <row r="183" spans="5:7" s="43" customFormat="1" ht="9">
      <c r="E183" s="8"/>
      <c r="F183" s="8"/>
      <c r="G183" s="8"/>
    </row>
    <row r="184" spans="5:7" s="43" customFormat="1" ht="9">
      <c r="E184" s="8"/>
      <c r="F184" s="8"/>
      <c r="G184" s="8"/>
    </row>
    <row r="185" spans="5:7" s="43" customFormat="1" ht="9">
      <c r="E185" s="8"/>
      <c r="F185" s="8"/>
      <c r="G185" s="8"/>
    </row>
    <row r="186" spans="5:7" s="43" customFormat="1" ht="9">
      <c r="E186" s="8"/>
      <c r="F186" s="8"/>
      <c r="G186" s="8"/>
    </row>
    <row r="187" spans="5:7" s="43" customFormat="1" ht="9">
      <c r="E187" s="8"/>
      <c r="F187" s="8"/>
      <c r="G187" s="8"/>
    </row>
    <row r="188" spans="5:7" s="43" customFormat="1" ht="9">
      <c r="E188" s="8"/>
      <c r="F188" s="8"/>
      <c r="G188" s="8"/>
    </row>
    <row r="189" spans="5:7" s="43" customFormat="1" ht="9">
      <c r="E189" s="8"/>
      <c r="F189" s="8"/>
      <c r="G189" s="8"/>
    </row>
    <row r="190" spans="5:7" s="43" customFormat="1" ht="9">
      <c r="E190" s="8"/>
      <c r="F190" s="8"/>
      <c r="G190" s="8"/>
    </row>
    <row r="191" spans="5:7" s="43" customFormat="1" ht="9">
      <c r="E191" s="8"/>
      <c r="F191" s="8"/>
      <c r="G191" s="8"/>
    </row>
    <row r="192" spans="5:7" s="43" customFormat="1" ht="9">
      <c r="E192" s="8"/>
      <c r="F192" s="8"/>
      <c r="G192" s="8"/>
    </row>
    <row r="193" spans="5:7" s="43" customFormat="1" ht="9">
      <c r="E193" s="8"/>
      <c r="F193" s="8"/>
      <c r="G193" s="8"/>
    </row>
    <row r="194" spans="5:7" s="43" customFormat="1" ht="9">
      <c r="E194" s="8"/>
      <c r="F194" s="8"/>
      <c r="G194" s="8"/>
    </row>
    <row r="195" spans="5:7" s="43" customFormat="1" ht="9">
      <c r="E195" s="8"/>
      <c r="F195" s="8"/>
      <c r="G195" s="8"/>
    </row>
    <row r="196" spans="5:7" s="43" customFormat="1" ht="9">
      <c r="E196" s="8"/>
      <c r="F196" s="8"/>
      <c r="G196" s="8"/>
    </row>
    <row r="197" spans="5:7" s="43" customFormat="1" ht="9">
      <c r="E197" s="8"/>
      <c r="F197" s="8"/>
      <c r="G197" s="8"/>
    </row>
    <row r="198" spans="5:7" s="43" customFormat="1" ht="9">
      <c r="E198" s="8"/>
      <c r="F198" s="8"/>
      <c r="G198" s="8"/>
    </row>
    <row r="199" spans="5:7" s="43" customFormat="1" ht="9">
      <c r="E199" s="8"/>
      <c r="F199" s="8"/>
      <c r="G199" s="8"/>
    </row>
    <row r="200" spans="5:7" s="43" customFormat="1" ht="9">
      <c r="E200" s="8"/>
      <c r="F200" s="8"/>
      <c r="G200" s="8"/>
    </row>
    <row r="201" spans="5:7" s="43" customFormat="1" ht="9">
      <c r="E201" s="8"/>
      <c r="F201" s="8"/>
      <c r="G201" s="8"/>
    </row>
    <row r="202" spans="5:7" s="43" customFormat="1" ht="9">
      <c r="E202" s="8"/>
      <c r="F202" s="8"/>
      <c r="G202" s="8"/>
    </row>
    <row r="203" spans="5:7" s="43" customFormat="1" ht="9">
      <c r="E203" s="8"/>
      <c r="F203" s="8"/>
      <c r="G203" s="8"/>
    </row>
    <row r="204" spans="5:7" s="43" customFormat="1" ht="9">
      <c r="E204" s="8"/>
      <c r="F204" s="8"/>
      <c r="G204" s="8"/>
    </row>
    <row r="205" spans="5:7" s="43" customFormat="1" ht="9">
      <c r="E205" s="8"/>
      <c r="F205" s="8"/>
      <c r="G205" s="8"/>
    </row>
    <row r="206" spans="5:7" s="43" customFormat="1" ht="9">
      <c r="E206" s="8"/>
      <c r="F206" s="8"/>
      <c r="G206" s="8"/>
    </row>
    <row r="207" spans="5:7" s="43" customFormat="1" ht="9">
      <c r="E207" s="8"/>
      <c r="F207" s="8"/>
      <c r="G207" s="8"/>
    </row>
    <row r="208" spans="5:7" s="43" customFormat="1" ht="9">
      <c r="E208" s="8"/>
      <c r="F208" s="8"/>
      <c r="G208" s="8"/>
    </row>
    <row r="209" spans="5:7" s="43" customFormat="1" ht="9">
      <c r="E209" s="8"/>
      <c r="F209" s="8"/>
      <c r="G209" s="8"/>
    </row>
    <row r="210" spans="5:7" s="43" customFormat="1" ht="9">
      <c r="E210" s="8"/>
      <c r="F210" s="8"/>
      <c r="G210" s="8"/>
    </row>
    <row r="211" spans="5:7" s="43" customFormat="1" ht="9">
      <c r="E211" s="8"/>
      <c r="F211" s="8"/>
      <c r="G211" s="8"/>
    </row>
    <row r="212" spans="5:7" s="43" customFormat="1" ht="9">
      <c r="E212" s="8"/>
      <c r="F212" s="8"/>
      <c r="G212" s="8"/>
    </row>
    <row r="213" spans="5:7" s="43" customFormat="1" ht="9">
      <c r="E213" s="8"/>
      <c r="F213" s="8"/>
      <c r="G213" s="8"/>
    </row>
    <row r="214" spans="5:7" s="43" customFormat="1" ht="9">
      <c r="E214" s="8"/>
      <c r="F214" s="8"/>
      <c r="G214" s="8"/>
    </row>
    <row r="215" spans="5:7" s="43" customFormat="1" ht="9">
      <c r="E215" s="8"/>
      <c r="F215" s="8"/>
      <c r="G215" s="8"/>
    </row>
    <row r="216" spans="5:7" s="43" customFormat="1" ht="9">
      <c r="E216" s="8"/>
      <c r="F216" s="8"/>
      <c r="G216" s="8"/>
    </row>
    <row r="217" spans="5:7" s="43" customFormat="1" ht="9">
      <c r="E217" s="8"/>
      <c r="F217" s="8"/>
      <c r="G217" s="8"/>
    </row>
    <row r="218" spans="5:7" s="43" customFormat="1" ht="9">
      <c r="E218" s="8"/>
      <c r="F218" s="8"/>
      <c r="G218" s="8"/>
    </row>
    <row r="219" spans="5:7" s="43" customFormat="1" ht="9">
      <c r="E219" s="8"/>
      <c r="F219" s="8"/>
      <c r="G219" s="8"/>
    </row>
    <row r="220" spans="5:7" s="43" customFormat="1" ht="9">
      <c r="E220" s="8"/>
      <c r="F220" s="8"/>
      <c r="G220" s="8"/>
    </row>
    <row r="221" spans="5:7" s="43" customFormat="1" ht="9">
      <c r="E221" s="8"/>
      <c r="F221" s="8"/>
      <c r="G221" s="8"/>
    </row>
    <row r="222" spans="5:7" s="43" customFormat="1" ht="9">
      <c r="E222" s="8"/>
      <c r="F222" s="8"/>
      <c r="G222" s="8"/>
    </row>
    <row r="223" spans="5:7" s="43" customFormat="1" ht="9">
      <c r="E223" s="8"/>
      <c r="F223" s="8"/>
      <c r="G223" s="8"/>
    </row>
    <row r="224" spans="5:7" s="43" customFormat="1" ht="9">
      <c r="E224" s="8"/>
      <c r="F224" s="8"/>
      <c r="G224" s="8"/>
    </row>
    <row r="225" spans="5:7" s="43" customFormat="1" ht="9">
      <c r="E225" s="8"/>
      <c r="F225" s="8"/>
      <c r="G225" s="8"/>
    </row>
    <row r="226" spans="5:7" s="43" customFormat="1" ht="9">
      <c r="E226" s="8"/>
      <c r="F226" s="8"/>
      <c r="G226" s="8"/>
    </row>
    <row r="227" spans="5:7" s="43" customFormat="1" ht="9">
      <c r="E227" s="8"/>
      <c r="F227" s="8"/>
      <c r="G227" s="8"/>
    </row>
    <row r="228" spans="5:7" s="43" customFormat="1" ht="9">
      <c r="E228" s="8"/>
      <c r="F228" s="8"/>
      <c r="G228" s="8"/>
    </row>
    <row r="229" spans="5:7" s="43" customFormat="1" ht="9">
      <c r="E229" s="8"/>
      <c r="F229" s="8"/>
      <c r="G229" s="8"/>
    </row>
    <row r="230" spans="5:7" s="43" customFormat="1" ht="9">
      <c r="E230" s="8"/>
      <c r="F230" s="8"/>
      <c r="G230" s="8"/>
    </row>
    <row r="231" spans="5:7" s="43" customFormat="1" ht="9">
      <c r="E231" s="8"/>
      <c r="F231" s="8"/>
      <c r="G231" s="8"/>
    </row>
    <row r="232" spans="5:7" s="43" customFormat="1" ht="9">
      <c r="E232" s="8"/>
      <c r="F232" s="8"/>
      <c r="G232" s="8"/>
    </row>
    <row r="233" spans="5:7" s="43" customFormat="1" ht="9">
      <c r="E233" s="8"/>
      <c r="F233" s="8"/>
      <c r="G233" s="8"/>
    </row>
    <row r="234" spans="5:7" s="43" customFormat="1" ht="9">
      <c r="E234" s="8"/>
      <c r="F234" s="8"/>
      <c r="G234" s="8"/>
    </row>
    <row r="235" spans="5:7" s="43" customFormat="1" ht="9">
      <c r="E235" s="8"/>
      <c r="F235" s="8"/>
      <c r="G235" s="8"/>
    </row>
    <row r="236" spans="5:7" s="43" customFormat="1" ht="9">
      <c r="E236" s="8"/>
      <c r="F236" s="8"/>
      <c r="G236" s="8"/>
    </row>
    <row r="237" spans="5:7" s="43" customFormat="1" ht="9">
      <c r="E237" s="8"/>
      <c r="F237" s="8"/>
      <c r="G237" s="8"/>
    </row>
    <row r="238" spans="5:7" s="43" customFormat="1" ht="9">
      <c r="E238" s="8"/>
      <c r="F238" s="8"/>
      <c r="G238" s="8"/>
    </row>
    <row r="239" spans="5:7" s="43" customFormat="1" ht="9">
      <c r="E239" s="8"/>
      <c r="F239" s="8"/>
      <c r="G239" s="8"/>
    </row>
    <row r="240" spans="5:7" s="43" customFormat="1" ht="9">
      <c r="E240" s="8"/>
      <c r="F240" s="8"/>
      <c r="G240" s="8"/>
    </row>
    <row r="241" spans="5:7" s="43" customFormat="1" ht="9">
      <c r="E241" s="8"/>
      <c r="F241" s="8"/>
      <c r="G241" s="8"/>
    </row>
    <row r="242" spans="5:7" s="43" customFormat="1" ht="9">
      <c r="E242" s="8"/>
      <c r="F242" s="8"/>
      <c r="G242" s="8"/>
    </row>
    <row r="243" spans="5:7" s="43" customFormat="1" ht="9">
      <c r="E243" s="8"/>
      <c r="F243" s="8"/>
      <c r="G243" s="8"/>
    </row>
    <row r="244" spans="5:7" s="43" customFormat="1" ht="9">
      <c r="E244" s="8"/>
      <c r="F244" s="8"/>
      <c r="G244" s="8"/>
    </row>
    <row r="245" spans="5:7" s="43" customFormat="1" ht="9">
      <c r="E245" s="8"/>
      <c r="F245" s="8"/>
      <c r="G245" s="8"/>
    </row>
    <row r="246" spans="5:7" s="43" customFormat="1" ht="9">
      <c r="E246" s="8"/>
      <c r="F246" s="8"/>
      <c r="G246" s="8"/>
    </row>
    <row r="247" spans="5:7" s="43" customFormat="1" ht="9">
      <c r="E247" s="8"/>
      <c r="F247" s="8"/>
      <c r="G247" s="8"/>
    </row>
    <row r="248" spans="5:7" s="43" customFormat="1" ht="9">
      <c r="E248" s="8"/>
      <c r="F248" s="8"/>
      <c r="G248" s="8"/>
    </row>
    <row r="249" spans="5:7" s="43" customFormat="1" ht="9">
      <c r="E249" s="8"/>
      <c r="F249" s="8"/>
      <c r="G249" s="8"/>
    </row>
    <row r="250" spans="5:7" s="43" customFormat="1" ht="9">
      <c r="E250" s="8"/>
      <c r="F250" s="8"/>
      <c r="G250" s="8"/>
    </row>
    <row r="251" spans="5:7" s="43" customFormat="1" ht="9">
      <c r="E251" s="8"/>
      <c r="F251" s="8"/>
      <c r="G251" s="8"/>
    </row>
    <row r="252" spans="5:7" s="43" customFormat="1" ht="9">
      <c r="E252" s="8"/>
      <c r="F252" s="8"/>
      <c r="G252" s="8"/>
    </row>
    <row r="253" spans="5:7" s="43" customFormat="1" ht="9">
      <c r="E253" s="8"/>
      <c r="F253" s="8"/>
      <c r="G253" s="8"/>
    </row>
    <row r="254" spans="5:7" s="43" customFormat="1" ht="9">
      <c r="E254" s="8"/>
      <c r="F254" s="8"/>
      <c r="G254" s="8"/>
    </row>
    <row r="255" spans="5:7" s="43" customFormat="1" ht="9">
      <c r="E255" s="8"/>
      <c r="F255" s="8"/>
      <c r="G255" s="8"/>
    </row>
    <row r="256" spans="5:7" s="43" customFormat="1" ht="9">
      <c r="E256" s="8"/>
      <c r="F256" s="8"/>
      <c r="G256" s="8"/>
    </row>
    <row r="257" spans="5:7" s="43" customFormat="1" ht="9">
      <c r="E257" s="8"/>
      <c r="F257" s="8"/>
      <c r="G257" s="8"/>
    </row>
    <row r="258" spans="5:7" s="43" customFormat="1" ht="9">
      <c r="E258" s="8"/>
      <c r="F258" s="8"/>
      <c r="G258" s="8"/>
    </row>
    <row r="259" spans="5:7" s="43" customFormat="1" ht="9">
      <c r="E259" s="8"/>
      <c r="F259" s="8"/>
      <c r="G259" s="8"/>
    </row>
    <row r="260" spans="5:7" s="43" customFormat="1" ht="9">
      <c r="E260" s="8"/>
      <c r="F260" s="8"/>
      <c r="G260" s="8"/>
    </row>
    <row r="261" spans="5:7" s="43" customFormat="1" ht="9">
      <c r="E261" s="8"/>
      <c r="F261" s="8"/>
      <c r="G261" s="8"/>
    </row>
    <row r="262" spans="5:7" s="43" customFormat="1" ht="9">
      <c r="E262" s="8"/>
      <c r="F262" s="8"/>
      <c r="G262" s="8"/>
    </row>
    <row r="263" spans="5:7" s="43" customFormat="1" ht="9">
      <c r="E263" s="8"/>
      <c r="F263" s="8"/>
      <c r="G263" s="8"/>
    </row>
    <row r="264" spans="5:7" s="43" customFormat="1" ht="9">
      <c r="E264" s="8"/>
      <c r="F264" s="8"/>
      <c r="G264" s="8"/>
    </row>
    <row r="265" spans="5:7" s="43" customFormat="1" ht="9">
      <c r="E265" s="8"/>
      <c r="F265" s="8"/>
      <c r="G265" s="8"/>
    </row>
    <row r="266" spans="5:7" s="43" customFormat="1" ht="9">
      <c r="E266" s="8"/>
      <c r="F266" s="8"/>
      <c r="G266" s="8"/>
    </row>
    <row r="267" spans="5:7" s="43" customFormat="1" ht="9">
      <c r="E267" s="8"/>
      <c r="F267" s="8"/>
      <c r="G267" s="8"/>
    </row>
    <row r="268" spans="5:7" s="43" customFormat="1" ht="9">
      <c r="E268" s="8"/>
      <c r="F268" s="8"/>
      <c r="G268" s="8"/>
    </row>
    <row r="269" spans="5:7" s="43" customFormat="1" ht="9">
      <c r="E269" s="8"/>
      <c r="F269" s="8"/>
      <c r="G269" s="8"/>
    </row>
    <row r="270" spans="5:7" s="43" customFormat="1" ht="9">
      <c r="E270" s="8"/>
      <c r="F270" s="8"/>
      <c r="G270" s="8"/>
    </row>
    <row r="271" spans="5:7" s="43" customFormat="1" ht="9">
      <c r="E271" s="8"/>
      <c r="F271" s="8"/>
      <c r="G271" s="8"/>
    </row>
    <row r="272" spans="5:7" s="43" customFormat="1" ht="9">
      <c r="E272" s="8"/>
      <c r="F272" s="8"/>
      <c r="G272" s="8"/>
    </row>
    <row r="273" spans="5:7" s="43" customFormat="1" ht="9">
      <c r="E273" s="8"/>
      <c r="F273" s="8"/>
      <c r="G273" s="8"/>
    </row>
    <row r="274" spans="5:7" s="43" customFormat="1" ht="9">
      <c r="E274" s="8"/>
      <c r="F274" s="8"/>
      <c r="G274" s="8"/>
    </row>
    <row r="275" spans="5:7" s="43" customFormat="1" ht="9">
      <c r="E275" s="8"/>
      <c r="F275" s="8"/>
      <c r="G275" s="8"/>
    </row>
    <row r="276" spans="5:7" s="43" customFormat="1" ht="9">
      <c r="E276" s="8"/>
      <c r="F276" s="8"/>
      <c r="G276" s="8"/>
    </row>
    <row r="277" spans="5:7" s="43" customFormat="1" ht="9">
      <c r="E277" s="8"/>
      <c r="F277" s="8"/>
      <c r="G277" s="8"/>
    </row>
    <row r="278" spans="5:7" s="43" customFormat="1" ht="9">
      <c r="E278" s="8"/>
      <c r="F278" s="8"/>
      <c r="G278" s="8"/>
    </row>
    <row r="279" spans="5:7" s="43" customFormat="1" ht="9">
      <c r="E279" s="8"/>
      <c r="F279" s="8"/>
      <c r="G279" s="8"/>
    </row>
    <row r="280" spans="5:7" s="43" customFormat="1" ht="9">
      <c r="E280" s="8"/>
      <c r="F280" s="8"/>
      <c r="G280" s="8"/>
    </row>
    <row r="281" spans="5:7" s="43" customFormat="1" ht="9">
      <c r="E281" s="8"/>
      <c r="F281" s="8"/>
      <c r="G281" s="8"/>
    </row>
    <row r="282" spans="5:7" s="43" customFormat="1" ht="9">
      <c r="E282" s="8"/>
      <c r="F282" s="8"/>
      <c r="G282" s="8"/>
    </row>
    <row r="283" spans="5:7" s="43" customFormat="1" ht="9">
      <c r="E283" s="8"/>
      <c r="F283" s="8"/>
      <c r="G283" s="8"/>
    </row>
    <row r="284" spans="5:7" s="43" customFormat="1" ht="9">
      <c r="E284" s="8"/>
      <c r="F284" s="8"/>
      <c r="G284" s="8"/>
    </row>
    <row r="285" spans="5:7" s="43" customFormat="1" ht="9">
      <c r="E285" s="8"/>
      <c r="F285" s="8"/>
      <c r="G285" s="8"/>
    </row>
    <row r="286" spans="5:7" s="43" customFormat="1" ht="9">
      <c r="E286" s="8"/>
      <c r="F286" s="8"/>
      <c r="G286" s="8"/>
    </row>
    <row r="287" spans="5:7" s="43" customFormat="1" ht="9">
      <c r="E287" s="8"/>
      <c r="F287" s="8"/>
      <c r="G287" s="8"/>
    </row>
    <row r="288" spans="5:7" s="43" customFormat="1" ht="9">
      <c r="E288" s="8"/>
      <c r="F288" s="8"/>
      <c r="G288" s="8"/>
    </row>
    <row r="289" spans="5:7" s="43" customFormat="1" ht="9">
      <c r="E289" s="8"/>
      <c r="F289" s="8"/>
      <c r="G289" s="8"/>
    </row>
    <row r="290" spans="5:7" s="43" customFormat="1" ht="9">
      <c r="E290" s="8"/>
      <c r="F290" s="8"/>
      <c r="G290" s="8"/>
    </row>
    <row r="291" spans="5:7" s="43" customFormat="1" ht="9">
      <c r="E291" s="8"/>
      <c r="F291" s="8"/>
      <c r="G291" s="8"/>
    </row>
    <row r="292" spans="5:7" s="43" customFormat="1" ht="9">
      <c r="E292" s="8"/>
      <c r="F292" s="8"/>
      <c r="G292" s="8"/>
    </row>
    <row r="293" spans="5:7" s="43" customFormat="1" ht="9">
      <c r="E293" s="8"/>
      <c r="F293" s="8"/>
      <c r="G293" s="8"/>
    </row>
    <row r="294" spans="5:7" s="43" customFormat="1" ht="9">
      <c r="E294" s="8"/>
      <c r="F294" s="8"/>
      <c r="G294" s="8"/>
    </row>
    <row r="295" spans="5:7" s="43" customFormat="1" ht="9">
      <c r="E295" s="8"/>
      <c r="F295" s="8"/>
      <c r="G295" s="8"/>
    </row>
    <row r="296" spans="5:7" s="43" customFormat="1" ht="9">
      <c r="E296" s="8"/>
      <c r="F296" s="8"/>
      <c r="G296" s="8"/>
    </row>
    <row r="297" spans="5:7" s="43" customFormat="1" ht="9">
      <c r="E297" s="8"/>
      <c r="F297" s="8"/>
      <c r="G297" s="8"/>
    </row>
    <row r="298" spans="5:7" s="43" customFormat="1" ht="9">
      <c r="E298" s="8"/>
      <c r="F298" s="8"/>
      <c r="G298" s="8"/>
    </row>
    <row r="299" spans="5:7" s="43" customFormat="1" ht="9">
      <c r="E299" s="8"/>
      <c r="F299" s="8"/>
      <c r="G299" s="8"/>
    </row>
    <row r="300" spans="5:7" s="43" customFormat="1" ht="9">
      <c r="E300" s="8"/>
      <c r="F300" s="8"/>
      <c r="G300" s="8"/>
    </row>
    <row r="301" spans="5:7" s="43" customFormat="1" ht="9">
      <c r="E301" s="8"/>
      <c r="F301" s="8"/>
      <c r="G301" s="8"/>
    </row>
    <row r="302" spans="5:7" s="43" customFormat="1" ht="9">
      <c r="E302" s="8"/>
      <c r="F302" s="8"/>
      <c r="G302" s="8"/>
    </row>
    <row r="303" spans="5:7" s="43" customFormat="1" ht="9">
      <c r="E303" s="8"/>
      <c r="F303" s="8"/>
      <c r="G303" s="8"/>
    </row>
    <row r="304" spans="5:7" s="43" customFormat="1" ht="9">
      <c r="E304" s="8"/>
      <c r="F304" s="8"/>
      <c r="G304" s="8"/>
    </row>
    <row r="305" spans="5:7" s="43" customFormat="1" ht="9">
      <c r="E305" s="8"/>
      <c r="F305" s="8"/>
      <c r="G305" s="8"/>
    </row>
    <row r="306" spans="5:7" s="43" customFormat="1" ht="9">
      <c r="E306" s="8"/>
      <c r="F306" s="8"/>
      <c r="G306" s="8"/>
    </row>
    <row r="307" spans="5:7" s="43" customFormat="1" ht="9">
      <c r="E307" s="8"/>
      <c r="F307" s="8"/>
      <c r="G307" s="8"/>
    </row>
    <row r="308" spans="5:7" s="43" customFormat="1" ht="9">
      <c r="E308" s="8"/>
      <c r="F308" s="8"/>
      <c r="G308" s="8"/>
    </row>
    <row r="309" spans="5:7" s="43" customFormat="1" ht="9">
      <c r="E309" s="8"/>
      <c r="F309" s="8"/>
      <c r="G309" s="8"/>
    </row>
    <row r="310" spans="5:7" s="43" customFormat="1" ht="9">
      <c r="E310" s="8"/>
      <c r="F310" s="8"/>
      <c r="G310" s="8"/>
    </row>
    <row r="311" spans="5:7" s="43" customFormat="1" ht="9">
      <c r="E311" s="8"/>
      <c r="F311" s="8"/>
      <c r="G311" s="8"/>
    </row>
    <row r="312" spans="5:7" s="43" customFormat="1" ht="9">
      <c r="E312" s="8"/>
      <c r="F312" s="8"/>
      <c r="G312" s="8"/>
    </row>
    <row r="313" spans="5:7" s="43" customFormat="1" ht="9">
      <c r="E313" s="8"/>
      <c r="F313" s="8"/>
      <c r="G313" s="8"/>
    </row>
    <row r="314" spans="5:7" s="43" customFormat="1" ht="9">
      <c r="E314" s="8"/>
      <c r="F314" s="8"/>
      <c r="G314" s="8"/>
    </row>
    <row r="315" spans="5:7" s="43" customFormat="1" ht="9">
      <c r="E315" s="8"/>
      <c r="F315" s="8"/>
      <c r="G315" s="8"/>
    </row>
    <row r="316" spans="5:7" s="43" customFormat="1" ht="9">
      <c r="E316" s="8"/>
      <c r="F316" s="8"/>
      <c r="G316" s="8"/>
    </row>
    <row r="317" spans="5:7" s="43" customFormat="1" ht="9">
      <c r="E317" s="8"/>
      <c r="F317" s="8"/>
      <c r="G317" s="8"/>
    </row>
    <row r="318" spans="5:7" s="43" customFormat="1" ht="9">
      <c r="E318" s="8"/>
      <c r="F318" s="8"/>
      <c r="G318" s="8"/>
    </row>
    <row r="319" spans="5:7" s="43" customFormat="1" ht="9">
      <c r="E319" s="8"/>
      <c r="F319" s="8"/>
      <c r="G319" s="8"/>
    </row>
    <row r="320" spans="5:7" s="43" customFormat="1" ht="9">
      <c r="E320" s="8"/>
      <c r="F320" s="8"/>
      <c r="G320" s="8"/>
    </row>
    <row r="321" spans="5:7" s="43" customFormat="1" ht="9">
      <c r="E321" s="8"/>
      <c r="F321" s="8"/>
      <c r="G321" s="8"/>
    </row>
    <row r="322" spans="5:7" s="43" customFormat="1" ht="9">
      <c r="E322" s="8"/>
      <c r="F322" s="8"/>
      <c r="G322" s="8"/>
    </row>
    <row r="323" spans="5:7" s="43" customFormat="1" ht="9">
      <c r="E323" s="8"/>
      <c r="F323" s="8"/>
      <c r="G323" s="8"/>
    </row>
    <row r="324" spans="5:7" s="43" customFormat="1" ht="9">
      <c r="E324" s="8"/>
      <c r="F324" s="8"/>
      <c r="G324" s="8"/>
    </row>
    <row r="325" spans="5:7" s="43" customFormat="1" ht="9">
      <c r="E325" s="8"/>
      <c r="F325" s="8"/>
      <c r="G325" s="8"/>
    </row>
    <row r="326" spans="5:7" s="43" customFormat="1" ht="9">
      <c r="E326" s="8"/>
      <c r="F326" s="8"/>
      <c r="G326" s="8"/>
    </row>
    <row r="327" spans="5:7" s="43" customFormat="1" ht="9">
      <c r="E327" s="8"/>
      <c r="F327" s="8"/>
      <c r="G327" s="8"/>
    </row>
    <row r="328" spans="5:7" s="43" customFormat="1" ht="9">
      <c r="E328" s="8"/>
      <c r="F328" s="8"/>
      <c r="G328" s="8"/>
    </row>
    <row r="329" spans="5:7" s="43" customFormat="1" ht="9">
      <c r="E329" s="8"/>
      <c r="F329" s="8"/>
      <c r="G329" s="8"/>
    </row>
    <row r="330" spans="5:7" s="43" customFormat="1" ht="9">
      <c r="E330" s="8"/>
      <c r="F330" s="8"/>
      <c r="G330" s="8"/>
    </row>
    <row r="331" spans="5:7" s="43" customFormat="1" ht="9">
      <c r="E331" s="8"/>
      <c r="F331" s="8"/>
      <c r="G331" s="8"/>
    </row>
    <row r="332" spans="5:7" s="43" customFormat="1" ht="9">
      <c r="E332" s="8"/>
      <c r="F332" s="8"/>
      <c r="G332" s="8"/>
    </row>
    <row r="333" spans="5:7" s="43" customFormat="1" ht="9">
      <c r="E333" s="8"/>
      <c r="F333" s="8"/>
      <c r="G333" s="8"/>
    </row>
    <row r="334" spans="5:7" s="43" customFormat="1" ht="9">
      <c r="E334" s="8"/>
      <c r="F334" s="8"/>
      <c r="G334" s="8"/>
    </row>
    <row r="335" spans="5:7" s="43" customFormat="1" ht="9">
      <c r="E335" s="8"/>
      <c r="F335" s="8"/>
      <c r="G335" s="8"/>
    </row>
    <row r="336" spans="5:7" s="43" customFormat="1" ht="9">
      <c r="E336" s="8"/>
      <c r="F336" s="8"/>
      <c r="G336" s="8"/>
    </row>
    <row r="337" spans="5:7" s="43" customFormat="1" ht="9">
      <c r="E337" s="8"/>
      <c r="F337" s="8"/>
      <c r="G337" s="8"/>
    </row>
    <row r="338" spans="5:7" s="43" customFormat="1" ht="9">
      <c r="E338" s="8"/>
      <c r="F338" s="8"/>
      <c r="G338" s="8"/>
    </row>
    <row r="339" spans="5:7" s="43" customFormat="1" ht="9">
      <c r="E339" s="8"/>
      <c r="F339" s="8"/>
      <c r="G339" s="8"/>
    </row>
    <row r="340" spans="5:7" s="43" customFormat="1" ht="9">
      <c r="E340" s="8"/>
      <c r="F340" s="8"/>
      <c r="G340" s="8"/>
    </row>
    <row r="341" spans="5:7" s="43" customFormat="1" ht="9">
      <c r="E341" s="8"/>
      <c r="F341" s="8"/>
      <c r="G341" s="8"/>
    </row>
    <row r="342" spans="5:7" s="43" customFormat="1" ht="9">
      <c r="E342" s="8"/>
      <c r="F342" s="8"/>
      <c r="G342" s="8"/>
    </row>
    <row r="343" spans="5:7" s="43" customFormat="1" ht="9">
      <c r="E343" s="8"/>
      <c r="F343" s="8"/>
      <c r="G343" s="8"/>
    </row>
    <row r="344" spans="5:7" s="43" customFormat="1" ht="9">
      <c r="E344" s="8"/>
      <c r="F344" s="8"/>
      <c r="G344" s="8"/>
    </row>
    <row r="345" spans="5:7" s="43" customFormat="1" ht="9">
      <c r="E345" s="8"/>
      <c r="F345" s="8"/>
      <c r="G345" s="8"/>
    </row>
    <row r="346" spans="5:7" s="43" customFormat="1" ht="9">
      <c r="E346" s="8"/>
      <c r="F346" s="8"/>
      <c r="G346" s="8"/>
    </row>
    <row r="347" spans="5:7" s="43" customFormat="1" ht="9">
      <c r="E347" s="8"/>
      <c r="F347" s="8"/>
      <c r="G347" s="8"/>
    </row>
    <row r="348" spans="5:7" s="43" customFormat="1" ht="9">
      <c r="E348" s="8"/>
      <c r="F348" s="8"/>
      <c r="G348" s="8"/>
    </row>
    <row r="349" spans="5:7" s="43" customFormat="1" ht="9">
      <c r="E349" s="8"/>
      <c r="F349" s="8"/>
      <c r="G349" s="8"/>
    </row>
    <row r="350" spans="5:7" s="43" customFormat="1" ht="9">
      <c r="E350" s="8"/>
      <c r="F350" s="8"/>
      <c r="G350" s="8"/>
    </row>
    <row r="351" spans="5:7" s="43" customFormat="1" ht="9">
      <c r="E351" s="8"/>
      <c r="F351" s="8"/>
      <c r="G351" s="8"/>
    </row>
    <row r="352" spans="5:7" s="43" customFormat="1" ht="9">
      <c r="E352" s="8"/>
      <c r="F352" s="8"/>
      <c r="G352" s="8"/>
    </row>
    <row r="353" spans="5:7" s="43" customFormat="1" ht="9">
      <c r="E353" s="8"/>
      <c r="F353" s="8"/>
      <c r="G353" s="8"/>
    </row>
    <row r="354" spans="5:7" s="43" customFormat="1" ht="9">
      <c r="E354" s="8"/>
      <c r="F354" s="8"/>
      <c r="G354" s="8"/>
    </row>
    <row r="355" spans="5:7" s="43" customFormat="1" ht="9">
      <c r="E355" s="8"/>
      <c r="F355" s="8"/>
      <c r="G355" s="8"/>
    </row>
    <row r="356" spans="5:7" s="43" customFormat="1" ht="9">
      <c r="E356" s="8"/>
      <c r="F356" s="8"/>
      <c r="G356" s="8"/>
    </row>
    <row r="357" spans="5:7" s="43" customFormat="1" ht="9">
      <c r="E357" s="8"/>
      <c r="F357" s="8"/>
      <c r="G357" s="8"/>
    </row>
    <row r="358" spans="5:7" s="43" customFormat="1" ht="9">
      <c r="E358" s="8"/>
      <c r="F358" s="8"/>
      <c r="G358" s="8"/>
    </row>
    <row r="359" spans="5:7" s="43" customFormat="1" ht="9">
      <c r="E359" s="8"/>
      <c r="F359" s="8"/>
      <c r="G359" s="8"/>
    </row>
    <row r="360" spans="5:7" s="43" customFormat="1" ht="9">
      <c r="E360" s="8"/>
      <c r="F360" s="8"/>
      <c r="G360" s="8"/>
    </row>
    <row r="361" spans="5:7" s="43" customFormat="1" ht="9">
      <c r="E361" s="8"/>
      <c r="F361" s="8"/>
      <c r="G361" s="8"/>
    </row>
    <row r="362" spans="5:7" s="43" customFormat="1" ht="9">
      <c r="E362" s="8"/>
      <c r="F362" s="8"/>
      <c r="G362" s="8"/>
    </row>
    <row r="363" spans="5:7" s="43" customFormat="1" ht="9">
      <c r="E363" s="8"/>
      <c r="F363" s="8"/>
      <c r="G363" s="8"/>
    </row>
    <row r="364" spans="5:7" s="43" customFormat="1" ht="9">
      <c r="E364" s="8"/>
      <c r="F364" s="8"/>
      <c r="G364" s="8"/>
    </row>
    <row r="365" spans="5:7" s="43" customFormat="1" ht="9">
      <c r="E365" s="8"/>
      <c r="F365" s="8"/>
      <c r="G365" s="8"/>
    </row>
    <row r="366" spans="5:7" s="43" customFormat="1" ht="9">
      <c r="E366" s="8"/>
      <c r="F366" s="8"/>
      <c r="G366" s="8"/>
    </row>
    <row r="367" spans="5:7" s="43" customFormat="1" ht="9">
      <c r="E367" s="8"/>
      <c r="F367" s="8"/>
      <c r="G367" s="8"/>
    </row>
    <row r="368" spans="5:7" s="43" customFormat="1" ht="9">
      <c r="E368" s="8"/>
      <c r="F368" s="8"/>
      <c r="G368" s="8"/>
    </row>
    <row r="369" spans="5:7" s="43" customFormat="1" ht="9">
      <c r="E369" s="8"/>
      <c r="F369" s="8"/>
      <c r="G369" s="8"/>
    </row>
    <row r="370" spans="5:7" s="43" customFormat="1" ht="9">
      <c r="E370" s="8"/>
      <c r="F370" s="8"/>
      <c r="G370" s="8"/>
    </row>
    <row r="371" spans="5:7" s="43" customFormat="1" ht="9">
      <c r="E371" s="8"/>
      <c r="F371" s="8"/>
      <c r="G371" s="8"/>
    </row>
    <row r="372" spans="5:7" s="43" customFormat="1" ht="9">
      <c r="E372" s="8"/>
      <c r="F372" s="8"/>
      <c r="G372" s="8"/>
    </row>
    <row r="373" spans="5:7" s="43" customFormat="1" ht="9">
      <c r="E373" s="8"/>
      <c r="F373" s="8"/>
      <c r="G373" s="8"/>
    </row>
    <row r="374" spans="5:7" s="43" customFormat="1" ht="9">
      <c r="E374" s="8"/>
      <c r="F374" s="8"/>
      <c r="G374" s="8"/>
    </row>
    <row r="375" spans="5:7" s="43" customFormat="1" ht="9">
      <c r="E375" s="8"/>
      <c r="F375" s="8"/>
      <c r="G375" s="8"/>
    </row>
    <row r="376" spans="5:7" s="43" customFormat="1" ht="9">
      <c r="E376" s="8"/>
      <c r="F376" s="8"/>
      <c r="G376" s="8"/>
    </row>
    <row r="377" spans="5:7" s="43" customFormat="1" ht="9">
      <c r="E377" s="8"/>
      <c r="F377" s="8"/>
      <c r="G377" s="8"/>
    </row>
    <row r="378" spans="5:7" s="43" customFormat="1" ht="9">
      <c r="E378" s="8"/>
      <c r="F378" s="8"/>
      <c r="G378" s="8"/>
    </row>
    <row r="379" spans="5:7" s="43" customFormat="1" ht="9">
      <c r="E379" s="8"/>
      <c r="F379" s="8"/>
      <c r="G379" s="8"/>
    </row>
    <row r="380" spans="5:7" s="43" customFormat="1" ht="9">
      <c r="E380" s="8"/>
      <c r="F380" s="8"/>
      <c r="G380" s="8"/>
    </row>
    <row r="381" spans="5:7" s="43" customFormat="1" ht="9">
      <c r="E381" s="8"/>
      <c r="F381" s="8"/>
      <c r="G381" s="8"/>
    </row>
    <row r="382" spans="5:7" s="43" customFormat="1" ht="9">
      <c r="E382" s="8"/>
      <c r="F382" s="8"/>
      <c r="G382" s="8"/>
    </row>
    <row r="383" spans="5:7" s="43" customFormat="1" ht="9">
      <c r="E383" s="8"/>
      <c r="F383" s="8"/>
      <c r="G383" s="8"/>
    </row>
    <row r="384" spans="5:7" s="43" customFormat="1" ht="9">
      <c r="E384" s="8"/>
      <c r="F384" s="8"/>
      <c r="G384" s="8"/>
    </row>
    <row r="385" spans="5:7" s="43" customFormat="1" ht="9">
      <c r="E385" s="8"/>
      <c r="F385" s="8"/>
      <c r="G385" s="8"/>
    </row>
    <row r="386" spans="5:7" s="43" customFormat="1" ht="9">
      <c r="E386" s="8"/>
      <c r="F386" s="8"/>
      <c r="G386" s="8"/>
    </row>
    <row r="387" spans="5:7" s="43" customFormat="1" ht="9">
      <c r="E387" s="8"/>
      <c r="F387" s="8"/>
      <c r="G387" s="8"/>
    </row>
    <row r="388" spans="5:7" s="43" customFormat="1" ht="9">
      <c r="E388" s="8"/>
      <c r="F388" s="8"/>
      <c r="G388" s="8"/>
    </row>
    <row r="389" spans="5:7" s="43" customFormat="1" ht="9">
      <c r="E389" s="8"/>
      <c r="F389" s="8"/>
      <c r="G389" s="8"/>
    </row>
    <row r="390" spans="5:7" s="43" customFormat="1" ht="9">
      <c r="E390" s="8"/>
      <c r="F390" s="8"/>
      <c r="G390" s="8"/>
    </row>
    <row r="391" spans="5:7" s="43" customFormat="1" ht="9">
      <c r="E391" s="8"/>
      <c r="F391" s="8"/>
      <c r="G391" s="8"/>
    </row>
    <row r="392" spans="5:7" s="43" customFormat="1" ht="9">
      <c r="E392" s="8"/>
      <c r="F392" s="8"/>
      <c r="G392" s="8"/>
    </row>
    <row r="393" spans="5:7" s="43" customFormat="1" ht="9">
      <c r="E393" s="8"/>
      <c r="F393" s="8"/>
      <c r="G393" s="8"/>
    </row>
    <row r="394" spans="5:7" s="43" customFormat="1" ht="9">
      <c r="E394" s="8"/>
      <c r="F394" s="8"/>
      <c r="G394" s="8"/>
    </row>
    <row r="395" spans="5:7" s="43" customFormat="1" ht="9">
      <c r="E395" s="8"/>
      <c r="F395" s="8"/>
      <c r="G395" s="8"/>
    </row>
    <row r="396" spans="5:7" s="43" customFormat="1" ht="9">
      <c r="E396" s="8"/>
      <c r="F396" s="8"/>
      <c r="G396" s="8"/>
    </row>
    <row r="397" spans="5:7" s="43" customFormat="1" ht="9">
      <c r="E397" s="8"/>
      <c r="F397" s="8"/>
      <c r="G397" s="8"/>
    </row>
    <row r="398" spans="5:7" s="43" customFormat="1" ht="9">
      <c r="E398" s="8"/>
      <c r="F398" s="8"/>
      <c r="G398" s="8"/>
    </row>
    <row r="399" spans="5:7" s="43" customFormat="1" ht="9">
      <c r="E399" s="8"/>
      <c r="F399" s="8"/>
      <c r="G399" s="8"/>
    </row>
    <row r="400" spans="5:7" s="43" customFormat="1" ht="9">
      <c r="E400" s="8"/>
      <c r="F400" s="8"/>
      <c r="G400" s="8"/>
    </row>
    <row r="401" spans="5:7" s="43" customFormat="1" ht="9">
      <c r="E401" s="8"/>
      <c r="F401" s="8"/>
      <c r="G401" s="8"/>
    </row>
    <row r="402" spans="5:7" s="43" customFormat="1" ht="9">
      <c r="E402" s="8"/>
      <c r="F402" s="8"/>
      <c r="G402" s="8"/>
    </row>
    <row r="403" spans="5:7" s="43" customFormat="1" ht="9">
      <c r="E403" s="8"/>
      <c r="F403" s="8"/>
      <c r="G403" s="8"/>
    </row>
    <row r="404" spans="5:7" s="43" customFormat="1" ht="9">
      <c r="E404" s="8"/>
      <c r="F404" s="8"/>
      <c r="G404" s="8"/>
    </row>
    <row r="405" spans="5:7" s="43" customFormat="1" ht="9">
      <c r="E405" s="8"/>
      <c r="F405" s="8"/>
      <c r="G405" s="8"/>
    </row>
    <row r="406" spans="5:7" s="43" customFormat="1" ht="9">
      <c r="E406" s="8"/>
      <c r="F406" s="8"/>
      <c r="G406" s="8"/>
    </row>
    <row r="407" spans="5:7" s="43" customFormat="1" ht="9">
      <c r="E407" s="8"/>
      <c r="F407" s="8"/>
      <c r="G407" s="8"/>
    </row>
    <row r="408" spans="5:7" s="43" customFormat="1" ht="9">
      <c r="E408" s="8"/>
      <c r="F408" s="8"/>
      <c r="G408" s="8"/>
    </row>
    <row r="409" spans="5:7" s="43" customFormat="1" ht="9">
      <c r="E409" s="8"/>
      <c r="F409" s="8"/>
      <c r="G409" s="8"/>
    </row>
    <row r="410" spans="5:7" s="43" customFormat="1" ht="9">
      <c r="E410" s="8"/>
      <c r="F410" s="8"/>
      <c r="G410" s="8"/>
    </row>
    <row r="411" spans="5:7" s="43" customFormat="1" ht="9">
      <c r="E411" s="8"/>
      <c r="F411" s="8"/>
      <c r="G411" s="8"/>
    </row>
    <row r="412" spans="5:7" s="43" customFormat="1" ht="9">
      <c r="E412" s="8"/>
      <c r="F412" s="8"/>
      <c r="G412" s="8"/>
    </row>
    <row r="413" spans="5:7" s="43" customFormat="1" ht="9">
      <c r="E413" s="8"/>
      <c r="F413" s="8"/>
      <c r="G413" s="8"/>
    </row>
    <row r="414" spans="5:7" s="43" customFormat="1" ht="9">
      <c r="E414" s="8"/>
      <c r="F414" s="8"/>
      <c r="G414" s="8"/>
    </row>
    <row r="415" spans="5:7" s="43" customFormat="1" ht="9">
      <c r="E415" s="8"/>
      <c r="F415" s="8"/>
      <c r="G415" s="8"/>
    </row>
    <row r="416" spans="5:7" s="43" customFormat="1" ht="9">
      <c r="E416" s="8"/>
      <c r="F416" s="8"/>
      <c r="G416" s="8"/>
    </row>
    <row r="417" spans="5:7" s="43" customFormat="1" ht="9">
      <c r="E417" s="8"/>
      <c r="F417" s="8"/>
      <c r="G417" s="8"/>
    </row>
    <row r="418" spans="5:7" s="43" customFormat="1" ht="9">
      <c r="E418" s="8"/>
      <c r="F418" s="8"/>
      <c r="G418" s="8"/>
    </row>
    <row r="419" spans="5:7" s="43" customFormat="1" ht="9">
      <c r="E419" s="8"/>
      <c r="F419" s="8"/>
      <c r="G419" s="8"/>
    </row>
    <row r="420" spans="5:7" s="43" customFormat="1" ht="9">
      <c r="E420" s="8"/>
      <c r="F420" s="8"/>
      <c r="G420" s="8"/>
    </row>
    <row r="421" spans="5:7" s="43" customFormat="1" ht="9">
      <c r="E421" s="8"/>
      <c r="F421" s="8"/>
      <c r="G421" s="8"/>
    </row>
    <row r="422" spans="5:7" s="43" customFormat="1" ht="9">
      <c r="E422" s="8"/>
      <c r="F422" s="8"/>
      <c r="G422" s="8"/>
    </row>
    <row r="423" spans="5:7" s="43" customFormat="1" ht="9">
      <c r="E423" s="8"/>
      <c r="F423" s="8"/>
      <c r="G423" s="8"/>
    </row>
    <row r="424" spans="5:7" s="43" customFormat="1" ht="9">
      <c r="E424" s="8"/>
      <c r="F424" s="8"/>
      <c r="G424" s="8"/>
    </row>
    <row r="425" spans="5:7" s="43" customFormat="1" ht="9">
      <c r="E425" s="8"/>
      <c r="F425" s="8"/>
      <c r="G425" s="8"/>
    </row>
    <row r="426" spans="5:7" s="43" customFormat="1" ht="9">
      <c r="E426" s="8"/>
      <c r="F426" s="8"/>
      <c r="G426" s="8"/>
    </row>
    <row r="427" spans="5:7" s="43" customFormat="1" ht="9">
      <c r="E427" s="8"/>
      <c r="F427" s="8"/>
      <c r="G427" s="8"/>
    </row>
    <row r="428" spans="5:7" s="43" customFormat="1" ht="9">
      <c r="E428" s="8"/>
      <c r="F428" s="8"/>
      <c r="G428" s="8"/>
    </row>
    <row r="429" spans="5:7" s="43" customFormat="1" ht="9">
      <c r="E429" s="8"/>
      <c r="F429" s="8"/>
      <c r="G429" s="8"/>
    </row>
    <row r="430" spans="5:7" s="43" customFormat="1" ht="9">
      <c r="E430" s="8"/>
      <c r="F430" s="8"/>
      <c r="G430" s="8"/>
    </row>
    <row r="431" spans="5:7" s="43" customFormat="1" ht="9">
      <c r="E431" s="8"/>
      <c r="F431" s="8"/>
      <c r="G431" s="8"/>
    </row>
    <row r="432" spans="5:7" s="43" customFormat="1" ht="9">
      <c r="E432" s="8"/>
      <c r="F432" s="8"/>
      <c r="G432" s="8"/>
    </row>
    <row r="433" spans="5:7" s="43" customFormat="1" ht="9">
      <c r="E433" s="8"/>
      <c r="F433" s="8"/>
      <c r="G433" s="8"/>
    </row>
    <row r="434" spans="5:7" s="43" customFormat="1" ht="9">
      <c r="E434" s="8"/>
      <c r="F434" s="8"/>
      <c r="G434" s="8"/>
    </row>
    <row r="435" spans="5:7" s="43" customFormat="1" ht="9">
      <c r="E435" s="8"/>
      <c r="F435" s="8"/>
      <c r="G435" s="8"/>
    </row>
    <row r="436" spans="5:7" s="43" customFormat="1" ht="9">
      <c r="E436" s="8"/>
      <c r="F436" s="8"/>
      <c r="G436" s="8"/>
    </row>
    <row r="437" spans="5:7" s="43" customFormat="1" ht="9">
      <c r="E437" s="8"/>
      <c r="F437" s="8"/>
      <c r="G437" s="8"/>
    </row>
    <row r="438" spans="5:7" s="43" customFormat="1" ht="9">
      <c r="E438" s="8"/>
      <c r="F438" s="8"/>
      <c r="G438" s="8"/>
    </row>
    <row r="439" spans="5:7" s="43" customFormat="1" ht="9">
      <c r="E439" s="8"/>
      <c r="F439" s="8"/>
      <c r="G439" s="8"/>
    </row>
    <row r="440" spans="5:7" s="43" customFormat="1" ht="9">
      <c r="E440" s="8"/>
      <c r="F440" s="8"/>
      <c r="G440" s="8"/>
    </row>
    <row r="441" spans="5:7" s="43" customFormat="1" ht="9">
      <c r="E441" s="8"/>
      <c r="F441" s="8"/>
      <c r="G441" s="8"/>
    </row>
    <row r="442" spans="5:7" s="43" customFormat="1" ht="9">
      <c r="E442" s="8"/>
      <c r="F442" s="8"/>
      <c r="G442" s="8"/>
    </row>
    <row r="443" spans="5:7" s="43" customFormat="1" ht="9">
      <c r="E443" s="8"/>
      <c r="F443" s="8"/>
      <c r="G443" s="8"/>
    </row>
    <row r="444" spans="5:7" s="43" customFormat="1" ht="9">
      <c r="E444" s="8"/>
      <c r="F444" s="8"/>
      <c r="G444" s="8"/>
    </row>
    <row r="445" spans="5:7" s="43" customFormat="1" ht="9">
      <c r="E445" s="8"/>
      <c r="F445" s="8"/>
      <c r="G445" s="8"/>
    </row>
    <row r="446" spans="5:7" s="43" customFormat="1" ht="9">
      <c r="E446" s="8"/>
      <c r="F446" s="8"/>
      <c r="G446" s="8"/>
    </row>
    <row r="447" spans="5:7" s="43" customFormat="1" ht="9">
      <c r="E447" s="8"/>
      <c r="F447" s="8"/>
      <c r="G447" s="8"/>
    </row>
    <row r="448" spans="5:7" s="43" customFormat="1" ht="9">
      <c r="E448" s="8"/>
      <c r="F448" s="8"/>
      <c r="G448" s="8"/>
    </row>
    <row r="449" spans="5:7" s="43" customFormat="1" ht="9">
      <c r="E449" s="8"/>
      <c r="F449" s="8"/>
      <c r="G449" s="8"/>
    </row>
    <row r="450" spans="5:7" s="43" customFormat="1" ht="9">
      <c r="E450" s="8"/>
      <c r="F450" s="8"/>
      <c r="G450" s="8"/>
    </row>
    <row r="451" spans="5:7" s="43" customFormat="1" ht="9">
      <c r="E451" s="8"/>
      <c r="F451" s="8"/>
      <c r="G451" s="8"/>
    </row>
    <row r="452" spans="5:7" s="43" customFormat="1" ht="9">
      <c r="E452" s="8"/>
      <c r="F452" s="8"/>
      <c r="G452" s="8"/>
    </row>
    <row r="453" spans="5:7" s="43" customFormat="1" ht="9">
      <c r="E453" s="8"/>
      <c r="F453" s="8"/>
      <c r="G453" s="8"/>
    </row>
    <row r="454" spans="5:7" s="43" customFormat="1" ht="9">
      <c r="E454" s="8"/>
      <c r="F454" s="8"/>
      <c r="G454" s="8"/>
    </row>
    <row r="455" spans="5:7" s="43" customFormat="1" ht="9">
      <c r="E455" s="8"/>
      <c r="F455" s="8"/>
      <c r="G455" s="8"/>
    </row>
    <row r="456" spans="5:7" s="43" customFormat="1" ht="9">
      <c r="E456" s="8"/>
      <c r="F456" s="8"/>
      <c r="G456" s="8"/>
    </row>
    <row r="457" spans="5:7" s="43" customFormat="1" ht="9">
      <c r="E457" s="8"/>
      <c r="F457" s="8"/>
      <c r="G457" s="8"/>
    </row>
    <row r="458" spans="5:7" s="43" customFormat="1" ht="9">
      <c r="E458" s="8"/>
      <c r="F458" s="8"/>
      <c r="G458" s="8"/>
    </row>
    <row r="459" spans="5:7" s="43" customFormat="1" ht="9">
      <c r="E459" s="8"/>
      <c r="F459" s="8"/>
      <c r="G459" s="8"/>
    </row>
    <row r="460" spans="5:7" s="43" customFormat="1" ht="9">
      <c r="E460" s="8"/>
      <c r="F460" s="8"/>
      <c r="G460" s="8"/>
    </row>
    <row r="461" spans="5:7" s="43" customFormat="1" ht="9">
      <c r="E461" s="8"/>
      <c r="F461" s="8"/>
      <c r="G461" s="8"/>
    </row>
    <row r="462" spans="5:7" s="43" customFormat="1" ht="9">
      <c r="E462" s="8"/>
      <c r="F462" s="8"/>
      <c r="G462" s="8"/>
    </row>
    <row r="463" spans="5:7" s="43" customFormat="1" ht="9">
      <c r="E463" s="8"/>
      <c r="F463" s="8"/>
      <c r="G463" s="8"/>
    </row>
    <row r="464" spans="5:7" s="43" customFormat="1" ht="9">
      <c r="E464" s="8"/>
      <c r="F464" s="8"/>
      <c r="G464" s="8"/>
    </row>
    <row r="465" spans="5:7" s="43" customFormat="1" ht="9">
      <c r="E465" s="8"/>
      <c r="F465" s="8"/>
      <c r="G465" s="8"/>
    </row>
    <row r="466" spans="5:7" s="43" customFormat="1" ht="9">
      <c r="E466" s="8"/>
      <c r="F466" s="8"/>
      <c r="G466" s="8"/>
    </row>
    <row r="467" spans="5:7" s="43" customFormat="1" ht="9">
      <c r="E467" s="8"/>
      <c r="F467" s="8"/>
      <c r="G467" s="8"/>
    </row>
    <row r="468" spans="5:7" s="43" customFormat="1" ht="9">
      <c r="E468" s="8"/>
      <c r="F468" s="8"/>
      <c r="G468" s="8"/>
    </row>
    <row r="469" spans="5:7" s="43" customFormat="1" ht="9">
      <c r="E469" s="8"/>
      <c r="F469" s="8"/>
      <c r="G469" s="8"/>
    </row>
    <row r="470" spans="5:7" s="43" customFormat="1" ht="9">
      <c r="E470" s="8"/>
      <c r="F470" s="8"/>
      <c r="G470" s="8"/>
    </row>
    <row r="471" spans="5:7" s="43" customFormat="1" ht="9">
      <c r="E471" s="8"/>
      <c r="F471" s="8"/>
      <c r="G471" s="8"/>
    </row>
    <row r="472" spans="5:7" s="43" customFormat="1" ht="9">
      <c r="E472" s="8"/>
      <c r="F472" s="8"/>
      <c r="G472" s="8"/>
    </row>
    <row r="473" spans="5:7" s="43" customFormat="1" ht="9">
      <c r="E473" s="8"/>
      <c r="F473" s="8"/>
      <c r="G473" s="8"/>
    </row>
    <row r="474" spans="5:7" s="43" customFormat="1" ht="9">
      <c r="E474" s="8"/>
      <c r="F474" s="8"/>
      <c r="G474" s="8"/>
    </row>
    <row r="475" spans="5:7" s="43" customFormat="1" ht="9">
      <c r="E475" s="8"/>
      <c r="F475" s="8"/>
      <c r="G475" s="8"/>
    </row>
    <row r="476" spans="5:7" s="43" customFormat="1" ht="9">
      <c r="E476" s="8"/>
      <c r="F476" s="8"/>
      <c r="G476" s="8"/>
    </row>
    <row r="477" spans="5:7" s="43" customFormat="1" ht="9">
      <c r="E477" s="8"/>
      <c r="F477" s="8"/>
      <c r="G477" s="8"/>
    </row>
    <row r="478" spans="5:7" s="43" customFormat="1" ht="9">
      <c r="E478" s="8"/>
      <c r="F478" s="8"/>
      <c r="G478" s="8"/>
    </row>
    <row r="479" spans="5:7" s="43" customFormat="1" ht="9">
      <c r="E479" s="8"/>
      <c r="F479" s="8"/>
      <c r="G479" s="8"/>
    </row>
    <row r="480" spans="5:7" s="43" customFormat="1" ht="9">
      <c r="E480" s="8"/>
      <c r="F480" s="8"/>
      <c r="G480" s="8"/>
    </row>
    <row r="481" spans="5:7" s="43" customFormat="1" ht="9">
      <c r="E481" s="8"/>
      <c r="F481" s="8"/>
      <c r="G481" s="8"/>
    </row>
    <row r="482" spans="5:7" s="43" customFormat="1" ht="9">
      <c r="E482" s="8"/>
      <c r="F482" s="8"/>
      <c r="G482" s="8"/>
    </row>
    <row r="483" spans="5:7" s="43" customFormat="1" ht="9">
      <c r="E483" s="8"/>
      <c r="F483" s="8"/>
      <c r="G483" s="8"/>
    </row>
    <row r="484" spans="5:7" s="43" customFormat="1" ht="9">
      <c r="E484" s="8"/>
      <c r="F484" s="8"/>
      <c r="G484" s="8"/>
    </row>
    <row r="485" spans="5:7" s="43" customFormat="1" ht="9">
      <c r="E485" s="8"/>
      <c r="F485" s="8"/>
      <c r="G485" s="8"/>
    </row>
    <row r="486" spans="5:7" s="43" customFormat="1" ht="9">
      <c r="E486" s="8"/>
      <c r="F486" s="8"/>
      <c r="G486" s="8"/>
    </row>
    <row r="487" spans="5:7" s="43" customFormat="1" ht="9">
      <c r="E487" s="8"/>
      <c r="F487" s="8"/>
      <c r="G487" s="8"/>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Duran Bieto</dc:creator>
  <cp:keywords/>
  <dc:description/>
  <cp:lastModifiedBy>Castillo Salvo, Maria Isabel</cp:lastModifiedBy>
  <cp:lastPrinted>2017-10-25T11:51:37Z</cp:lastPrinted>
  <dcterms:created xsi:type="dcterms:W3CDTF">2016-03-02T09:36:52Z</dcterms:created>
  <dcterms:modified xsi:type="dcterms:W3CDTF">2017-11-21T11:30:39Z</dcterms:modified>
  <cp:category/>
  <cp:version/>
  <cp:contentType/>
  <cp:contentStatus/>
</cp:coreProperties>
</file>