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191" windowWidth="11970" windowHeight="10425" activeTab="0"/>
  </bookViews>
  <sheets>
    <sheet name="Dades" sheetId="1" r:id="rId1"/>
  </sheets>
  <definedNames>
    <definedName name="_xlnm.Print_Area" localSheetId="0">'Dades'!$A$1:$R$997</definedName>
  </definedNames>
  <calcPr fullCalcOnLoad="1"/>
</workbook>
</file>

<file path=xl/sharedStrings.xml><?xml version="1.0" encoding="utf-8"?>
<sst xmlns="http://schemas.openxmlformats.org/spreadsheetml/2006/main" count="320" uniqueCount="136">
  <si>
    <t>dif</t>
  </si>
  <si>
    <t>Justícia Juvenil: Indicadors bàsics</t>
  </si>
  <si>
    <t>Evolució de la població justícia juvenil</t>
  </si>
  <si>
    <t>Nombre de persones diferents</t>
  </si>
  <si>
    <t>Població últim dia</t>
  </si>
  <si>
    <t xml:space="preserve">Població anual </t>
  </si>
  <si>
    <t>Medi obert</t>
  </si>
  <si>
    <t>Homes</t>
  </si>
  <si>
    <t>Dones</t>
  </si>
  <si>
    <t>Espanyols</t>
  </si>
  <si>
    <t>Estrangers</t>
  </si>
  <si>
    <t>Direcció General d'Execució Penal a la Comunitat i Justícia Juvenil</t>
  </si>
  <si>
    <t>Edat mitjana</t>
  </si>
  <si>
    <t>% Homes</t>
  </si>
  <si>
    <t>% Dones</t>
  </si>
  <si>
    <t>% Espanyols</t>
  </si>
  <si>
    <t>% Estrangers</t>
  </si>
  <si>
    <t>% Contra el patrimoni</t>
  </si>
  <si>
    <t>% Lesions</t>
  </si>
  <si>
    <t>% Contra la llibertat</t>
  </si>
  <si>
    <t>Població anual</t>
  </si>
  <si>
    <t>Expedients incoats</t>
  </si>
  <si>
    <t xml:space="preserve">Distribució territorial </t>
  </si>
  <si>
    <t>Barcelona</t>
  </si>
  <si>
    <t>Girona</t>
  </si>
  <si>
    <t>Lleida</t>
  </si>
  <si>
    <t>Tarragona</t>
  </si>
  <si>
    <t>Terres de l'Ebre</t>
  </si>
  <si>
    <t xml:space="preserve">Dones </t>
  </si>
  <si>
    <t xml:space="preserve">Espanyols </t>
  </si>
  <si>
    <t>Persones amb delictes violents</t>
  </si>
  <si>
    <t>% Contra l'ordre públic</t>
  </si>
  <si>
    <t>% Contra la seguretat col·lectiva</t>
  </si>
  <si>
    <t>% Contra la vida</t>
  </si>
  <si>
    <t>Assessorament Tècnic</t>
  </si>
  <si>
    <t>Mediació</t>
  </si>
  <si>
    <t>Població anual acumulada</t>
  </si>
  <si>
    <t>Població amb expedients anteriors</t>
  </si>
  <si>
    <t>Resultats de la Mediació</t>
  </si>
  <si>
    <t>% MR Resultat positiu</t>
  </si>
  <si>
    <t xml:space="preserve">Lleida </t>
  </si>
  <si>
    <t>--</t>
  </si>
  <si>
    <t>% MR positiu Catalunya</t>
  </si>
  <si>
    <t>% Contra l'honor</t>
  </si>
  <si>
    <r>
      <t>Terres de l'Ebre</t>
    </r>
    <r>
      <rPr>
        <vertAlign val="superscript"/>
        <sz val="8"/>
        <rFont val="Helvetica*"/>
        <family val="0"/>
      </rPr>
      <t xml:space="preserve"> (1)</t>
    </r>
  </si>
  <si>
    <t xml:space="preserve"> (1) Fins l'any 2005 no es van obrir expedients a Terres de l'Ebre desagregats de Tarragona</t>
  </si>
  <si>
    <t>variació població últim dia</t>
  </si>
  <si>
    <t>variació població anual</t>
  </si>
  <si>
    <t>variació % població anual</t>
  </si>
  <si>
    <t>variació % població últim dia</t>
  </si>
  <si>
    <t>Delictes i faltes població últim dia</t>
  </si>
  <si>
    <t>Assessorament tècnic</t>
  </si>
  <si>
    <t>Medi Obert</t>
  </si>
  <si>
    <t>Internament en Centre Educatiu</t>
  </si>
  <si>
    <r>
      <t xml:space="preserve">Població anual amb expedients incoats </t>
    </r>
    <r>
      <rPr>
        <vertAlign val="superscript"/>
        <sz val="8"/>
        <rFont val="Helvetica*"/>
        <family val="0"/>
      </rPr>
      <t>(1)</t>
    </r>
  </si>
  <si>
    <t>(1) Nombre de persones anuals de les quals la FM fa una o varies peticions d'assessorament tècnic o valoració de la mediació/reparació</t>
  </si>
  <si>
    <t>% Població amb expedients anteriors</t>
  </si>
  <si>
    <t>Persones amb altres delictes i faltes</t>
  </si>
  <si>
    <t>Població anual 14-17 anys</t>
  </si>
  <si>
    <t>Població anual 18-21</t>
  </si>
  <si>
    <t>Taxa expedients oberts/1000 habitants 14-17</t>
  </si>
  <si>
    <t>Taxa menors infractors/1000 habitants 14-17a.</t>
  </si>
  <si>
    <t>Medi obert: Tipus de mesures</t>
  </si>
  <si>
    <t>Assistència centre de dia</t>
  </si>
  <si>
    <t>Convivència amb altres persones</t>
  </si>
  <si>
    <t>Llibertat vigilada</t>
  </si>
  <si>
    <t>Llibertat vigilada cautelar</t>
  </si>
  <si>
    <t>Permanència cap de setmana en domicili</t>
  </si>
  <si>
    <t>Realització de tasques socioeducatives</t>
  </si>
  <si>
    <t>Prestacions en benefici comunitat</t>
  </si>
  <si>
    <t>Seguiment internament terapèutic</t>
  </si>
  <si>
    <t>Tractament terapèutic ambulatori</t>
  </si>
  <si>
    <t>Convivència cautelar amb altres pers.</t>
  </si>
  <si>
    <t>Mesures anuals</t>
  </si>
  <si>
    <t>Internament en Centre: Tipus de mesures</t>
  </si>
  <si>
    <t>Internament en centre educatiu</t>
  </si>
  <si>
    <t>Internament en Centre</t>
  </si>
  <si>
    <t>Internament cautelar en Centre</t>
  </si>
  <si>
    <t>Internament cap de setmana</t>
  </si>
  <si>
    <t>Internament terapèutic</t>
  </si>
  <si>
    <t>Nombre anual de mesures d'internament</t>
  </si>
  <si>
    <t>Població atesa</t>
  </si>
  <si>
    <t xml:space="preserve">Població l'últim dia </t>
  </si>
  <si>
    <t>Edat, sexe i nacionalitat</t>
  </si>
  <si>
    <t>Intervencions</t>
  </si>
  <si>
    <t>% Delictes</t>
  </si>
  <si>
    <t>Perfil població</t>
  </si>
  <si>
    <t>Nombre persones diferents</t>
  </si>
  <si>
    <t>Perfil de la població l'últim dia</t>
  </si>
  <si>
    <t xml:space="preserve">Direcció General d'Execució Penal a la Comunitat i Justícia Juvenil                 </t>
  </si>
  <si>
    <t>Taxa pob anual 1000 hab. 14-21a</t>
  </si>
  <si>
    <t>Taxa pob últim dia 1000 hab. 14-21a</t>
  </si>
  <si>
    <t>% Població amb exp. oberts 1 vegada</t>
  </si>
  <si>
    <t>Taxa 100mil hab. 14-17</t>
  </si>
  <si>
    <t>Població amb exp. oberts 1 vegada</t>
  </si>
  <si>
    <t>Població anual de justícia juvenil segons nacionalitat</t>
  </si>
  <si>
    <t>Població anual de justícia juvenil segons sexe</t>
  </si>
  <si>
    <t>Població anual de justícia juvenil segons edat</t>
  </si>
  <si>
    <t>Intervencions anuals sobre la població per tipus de programa aplicat</t>
  </si>
  <si>
    <t>Població</t>
  </si>
  <si>
    <r>
      <t xml:space="preserve">Persones diferents Centres </t>
    </r>
    <r>
      <rPr>
        <vertAlign val="superscript"/>
        <sz val="8"/>
        <rFont val="Helvetica*"/>
        <family val="0"/>
      </rPr>
      <t>(1)</t>
    </r>
  </si>
  <si>
    <t>(1) El nombre de persones diferentes pot ser inferior a la suma de les diferents categories perquè un mateix menor pot haver estat complint diferents mesures en el mateix període</t>
  </si>
  <si>
    <r>
      <t xml:space="preserve">Persones diferents Medi obert </t>
    </r>
    <r>
      <rPr>
        <vertAlign val="superscript"/>
        <sz val="8"/>
        <rFont val="Helvetica*"/>
        <family val="0"/>
      </rPr>
      <t>(1)</t>
    </r>
  </si>
  <si>
    <t>Permanència cap de set. en domicili</t>
  </si>
  <si>
    <t>Nre anual de mesures de Medi obert</t>
  </si>
  <si>
    <t>% Mediacions amb resultat positiu</t>
  </si>
  <si>
    <t>Població anual condemnada</t>
  </si>
  <si>
    <t>De 14 anys</t>
  </si>
  <si>
    <t>De 15 anys</t>
  </si>
  <si>
    <t>De 16 anys</t>
  </si>
  <si>
    <t>De 17 anys</t>
  </si>
  <si>
    <t>De 18 anys</t>
  </si>
  <si>
    <t>De 19 anys</t>
  </si>
  <si>
    <t>De 20 anys</t>
  </si>
  <si>
    <t>De 21 anys</t>
  </si>
  <si>
    <t>Anys 2002-2011</t>
  </si>
  <si>
    <t>Any 2012</t>
  </si>
  <si>
    <t>Taxa anual</t>
  </si>
  <si>
    <t>Taxa ult d</t>
  </si>
  <si>
    <t xml:space="preserve">Homes </t>
  </si>
  <si>
    <t>Total</t>
  </si>
  <si>
    <t>Distribució territorial de la població</t>
  </si>
  <si>
    <t>Delictes i faltes de la població l'últim dia</t>
  </si>
  <si>
    <t>2012 Esc baix</t>
  </si>
  <si>
    <t>Escenari baix</t>
  </si>
  <si>
    <t xml:space="preserve"> (1) Font: Idescat. Font: Idescat. Padró municipal d'habitants-Població segons sexe i edat any a any. 2012 Projeccions població escenari baix (base 2008)</t>
  </si>
  <si>
    <t>COMPAREM LES DADES DE L'ANY AMB LES DADES IDESCAT ANY ANTERIOR</t>
  </si>
  <si>
    <t>IDESCAT POBLACIÓ 14-21</t>
  </si>
  <si>
    <t>IDESCAT POBLACIÓ 14-17</t>
  </si>
  <si>
    <r>
      <t xml:space="preserve">Taxa 1000 hab. 14-17 </t>
    </r>
    <r>
      <rPr>
        <vertAlign val="superscript"/>
        <sz val="8"/>
        <rFont val="Helvetica*"/>
        <family val="0"/>
      </rPr>
      <t>(2)</t>
    </r>
  </si>
  <si>
    <t xml:space="preserve"> (1) Font població: Idescat. Padró municipal d'habitants-Població segons sexe i edat any a any. </t>
  </si>
  <si>
    <t xml:space="preserve">(2) Font població: Idescat. Padró municipal d'habitants-Població segons sexe i edat any a any. </t>
  </si>
  <si>
    <t>Mesures fermes notificades JM</t>
  </si>
  <si>
    <t>Total Mesures fermes notificades</t>
  </si>
  <si>
    <t>Mesures fermes d'internament</t>
  </si>
  <si>
    <t>Mesures fermes de Medi Obert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</si>
</sst>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#,##0.0"/>
    <numFmt numFmtId="169" formatCode="[$-403]dddd\,\ d&quot; / &quot;mmmm&quot; / &quot;yyyy"/>
    <numFmt numFmtId="170" formatCode="mm/yyyy"/>
    <numFmt numFmtId="171" formatCode="#,###;;"/>
    <numFmt numFmtId="172" formatCode="0.0"/>
    <numFmt numFmtId="173" formatCode="0.0%"/>
    <numFmt numFmtId="174" formatCode="\+#,##0.00;\-#,##0.00"/>
    <numFmt numFmtId="175" formatCode="\+#,##0;\-#,##0"/>
    <numFmt numFmtId="176" formatCode="0.000"/>
    <numFmt numFmtId="177" formatCode="0.0000"/>
    <numFmt numFmtId="178" formatCode="\+#,##0.00;[Red]\-#,##0.00"/>
    <numFmt numFmtId="179" formatCode="dd/mm/yy;@"/>
    <numFmt numFmtId="180" formatCode="mmm\-yyyy"/>
  </numFmts>
  <fonts count="56">
    <font>
      <sz val="8"/>
      <name val="Arial"/>
      <family val="0"/>
    </font>
    <font>
      <sz val="10"/>
      <name val="Helvetica*"/>
      <family val="0"/>
    </font>
    <font>
      <sz val="8"/>
      <name val="Helvetica*"/>
      <family val="0"/>
    </font>
    <font>
      <b/>
      <sz val="10"/>
      <name val="Helvetica*"/>
      <family val="0"/>
    </font>
    <font>
      <b/>
      <sz val="8"/>
      <name val="Helvetica*"/>
      <family val="0"/>
    </font>
    <font>
      <sz val="9"/>
      <name val="Helvetica*"/>
      <family val="0"/>
    </font>
    <font>
      <b/>
      <sz val="8"/>
      <color indexed="30"/>
      <name val="Helvetica*"/>
      <family val="0"/>
    </font>
    <font>
      <b/>
      <sz val="14"/>
      <color indexed="30"/>
      <name val="Helvetica*"/>
      <family val="0"/>
    </font>
    <font>
      <b/>
      <sz val="22"/>
      <color indexed="30"/>
      <name val="Helvetica*"/>
      <family val="0"/>
    </font>
    <font>
      <sz val="7"/>
      <color indexed="30"/>
      <name val="Helvetica*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vertAlign val="superscript"/>
      <sz val="8"/>
      <name val="Helvetica*"/>
      <family val="0"/>
    </font>
    <font>
      <b/>
      <sz val="48"/>
      <color indexed="30"/>
      <name val="Helvetica*"/>
      <family val="0"/>
    </font>
    <font>
      <sz val="20"/>
      <color indexed="9"/>
      <name val="Helvetica Black*"/>
      <family val="0"/>
    </font>
    <font>
      <sz val="50"/>
      <color indexed="30"/>
      <name val="Helvetica*"/>
      <family val="0"/>
    </font>
    <font>
      <b/>
      <sz val="50"/>
      <color indexed="30"/>
      <name val="Helvetica*"/>
      <family val="0"/>
    </font>
    <font>
      <sz val="7"/>
      <name val="Helvetica*"/>
      <family val="0"/>
    </font>
    <font>
      <sz val="8"/>
      <color indexed="9"/>
      <name val="Helvetica*"/>
      <family val="0"/>
    </font>
    <font>
      <sz val="8"/>
      <color indexed="8"/>
      <name val="Helvetica*"/>
      <family val="0"/>
    </font>
    <font>
      <b/>
      <sz val="8.5"/>
      <color indexed="8"/>
      <name val="Helvetica*"/>
      <family val="0"/>
    </font>
    <font>
      <sz val="7.35"/>
      <color indexed="8"/>
      <name val="Helvetica*"/>
      <family val="0"/>
    </font>
    <font>
      <sz val="8.25"/>
      <color indexed="9"/>
      <name val="Helvetica*"/>
      <family val="0"/>
    </font>
    <font>
      <sz val="8.25"/>
      <color indexed="8"/>
      <name val="Helvetica*"/>
      <family val="0"/>
    </font>
    <font>
      <sz val="7.55"/>
      <color indexed="8"/>
      <name val="Helvetica*"/>
      <family val="0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6"/>
      <name val="Helvetica*"/>
      <family val="0"/>
    </font>
    <font>
      <vertAlign val="superscript"/>
      <sz val="9"/>
      <name val="Helvetica*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0"/>
      <color indexed="53"/>
      <name val="Helvetica Light*"/>
      <family val="0"/>
    </font>
    <font>
      <sz val="80"/>
      <color indexed="30"/>
      <name val="Helvetica Light*"/>
      <family val="0"/>
    </font>
    <font>
      <b/>
      <sz val="80"/>
      <color indexed="30"/>
      <name val="Helvetica*"/>
      <family val="0"/>
    </font>
    <font>
      <b/>
      <sz val="10"/>
      <color indexed="30"/>
      <name val="Helvetica*"/>
      <family val="0"/>
    </font>
    <font>
      <sz val="8"/>
      <color indexed="30"/>
      <name val="Helvetica*"/>
      <family val="0"/>
    </font>
    <font>
      <b/>
      <sz val="8"/>
      <color indexed="9"/>
      <name val="Helvetica*"/>
      <family val="0"/>
    </font>
    <font>
      <u val="single"/>
      <sz val="8"/>
      <color indexed="9"/>
      <name val="Arial"/>
      <family val="0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9"/>
      <color indexed="9"/>
      <name val="Helvetica*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175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4" fontId="2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3" fontId="2" fillId="0" borderId="12" xfId="0" applyNumberFormat="1" applyFont="1" applyBorder="1" applyAlignment="1" quotePrefix="1">
      <alignment horizontal="center" vertical="center"/>
    </xf>
    <xf numFmtId="0" fontId="12" fillId="0" borderId="0" xfId="0" applyFont="1" applyAlignment="1" quotePrefix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173" fontId="17" fillId="0" borderId="0" xfId="0" applyNumberFormat="1" applyFont="1" applyBorder="1" applyAlignment="1">
      <alignment vertical="top" wrapText="1"/>
    </xf>
    <xf numFmtId="3" fontId="17" fillId="0" borderId="0" xfId="0" applyNumberFormat="1" applyFont="1" applyBorder="1" applyAlignment="1">
      <alignment vertical="top" wrapText="1"/>
    </xf>
    <xf numFmtId="4" fontId="17" fillId="0" borderId="0" xfId="0" applyNumberFormat="1" applyFont="1" applyAlignment="1">
      <alignment/>
    </xf>
    <xf numFmtId="172" fontId="27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17" fillId="0" borderId="0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10" fillId="0" borderId="0" xfId="44" applyAlignment="1">
      <alignment/>
    </xf>
    <xf numFmtId="0" fontId="12" fillId="0" borderId="0" xfId="0" applyFont="1" applyAlignment="1" quotePrefix="1">
      <alignment horizontal="left"/>
    </xf>
    <xf numFmtId="3" fontId="2" fillId="0" borderId="0" xfId="0" applyNumberFormat="1" applyFont="1" applyAlignment="1">
      <alignment horizontal="left" vertical="center"/>
    </xf>
    <xf numFmtId="0" fontId="51" fillId="0" borderId="0" xfId="0" applyFont="1" applyAlignment="1">
      <alignment/>
    </xf>
    <xf numFmtId="0" fontId="18" fillId="0" borderId="0" xfId="0" applyFont="1" applyAlignment="1">
      <alignment/>
    </xf>
    <xf numFmtId="0" fontId="52" fillId="0" borderId="0" xfId="44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 horizontal="right"/>
    </xf>
    <xf numFmtId="3" fontId="54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2" fillId="0" borderId="0" xfId="44" applyFont="1" applyFill="1" applyAlignment="1">
      <alignment/>
    </xf>
    <xf numFmtId="0" fontId="52" fillId="0" borderId="0" xfId="44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10" fontId="18" fillId="0" borderId="0" xfId="0" applyNumberFormat="1" applyFont="1" applyBorder="1" applyAlignment="1">
      <alignment/>
    </xf>
    <xf numFmtId="10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3925"/>
          <c:w val="0.973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Dades!$B$915</c:f>
              <c:strCache>
                <c:ptCount val="1"/>
                <c:pt idx="0">
                  <c:v>Població anual acumulada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Dades!$G$914:$Q$914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Dades!$G$915:$Q$915</c:f>
              <c:numCache>
                <c:ptCount val="11"/>
                <c:pt idx="0">
                  <c:v>522</c:v>
                </c:pt>
                <c:pt idx="1">
                  <c:v>583</c:v>
                </c:pt>
                <c:pt idx="2">
                  <c:v>559</c:v>
                </c:pt>
                <c:pt idx="3">
                  <c:v>616</c:v>
                </c:pt>
                <c:pt idx="4">
                  <c:v>590</c:v>
                </c:pt>
                <c:pt idx="5">
                  <c:v>593</c:v>
                </c:pt>
                <c:pt idx="6">
                  <c:v>642</c:v>
                </c:pt>
                <c:pt idx="7">
                  <c:v>630</c:v>
                </c:pt>
                <c:pt idx="8">
                  <c:v>614</c:v>
                </c:pt>
                <c:pt idx="9">
                  <c:v>586</c:v>
                </c:pt>
                <c:pt idx="10">
                  <c:v>582</c:v>
                </c:pt>
              </c:numCache>
            </c:numRef>
          </c:val>
        </c:ser>
        <c:gapWidth val="40"/>
        <c:axId val="18334242"/>
        <c:axId val="30790451"/>
      </c:barChart>
      <c:lineChart>
        <c:grouping val="standard"/>
        <c:varyColors val="0"/>
        <c:ser>
          <c:idx val="1"/>
          <c:order val="1"/>
          <c:tx>
            <c:strRef>
              <c:f>Dades!$B$916</c:f>
              <c:strCache>
                <c:ptCount val="1"/>
                <c:pt idx="0">
                  <c:v>Població últim dia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Dades!$G$914:$Q$914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Dades!$G$916:$Q$916</c:f>
              <c:numCache>
                <c:ptCount val="11"/>
                <c:pt idx="0">
                  <c:v>185</c:v>
                </c:pt>
                <c:pt idx="1">
                  <c:v>224</c:v>
                </c:pt>
                <c:pt idx="2">
                  <c:v>236</c:v>
                </c:pt>
                <c:pt idx="3">
                  <c:v>237</c:v>
                </c:pt>
                <c:pt idx="4">
                  <c:v>249</c:v>
                </c:pt>
                <c:pt idx="5">
                  <c:v>267</c:v>
                </c:pt>
                <c:pt idx="6">
                  <c:v>289</c:v>
                </c:pt>
                <c:pt idx="7">
                  <c:v>301</c:v>
                </c:pt>
                <c:pt idx="8">
                  <c:v>285</c:v>
                </c:pt>
                <c:pt idx="9">
                  <c:v>295</c:v>
                </c:pt>
                <c:pt idx="10">
                  <c:v>264</c:v>
                </c:pt>
              </c:numCache>
            </c:numRef>
          </c:val>
          <c:smooth val="0"/>
        </c:ser>
        <c:axId val="18334242"/>
        <c:axId val="30790451"/>
      </c:line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0451"/>
        <c:crossesAt val="0"/>
        <c:auto val="1"/>
        <c:lblOffset val="100"/>
        <c:tickLblSkip val="1"/>
        <c:noMultiLvlLbl val="0"/>
      </c:catAx>
      <c:valAx>
        <c:axId val="30790451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3424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5175"/>
          <c:w val="0.410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405"/>
          <c:w val="0.9767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Dades!$B$640</c:f>
              <c:strCache>
                <c:ptCount val="1"/>
                <c:pt idx="0">
                  <c:v>Població anual acumulada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Dades!$G$639:$Q$639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Dades!$G$640:$Q$640</c:f>
              <c:numCache>
                <c:ptCount val="11"/>
                <c:pt idx="0">
                  <c:v>4051</c:v>
                </c:pt>
                <c:pt idx="1">
                  <c:v>3600</c:v>
                </c:pt>
                <c:pt idx="2">
                  <c:v>3267</c:v>
                </c:pt>
                <c:pt idx="3">
                  <c:v>3410</c:v>
                </c:pt>
                <c:pt idx="4">
                  <c:v>3525</c:v>
                </c:pt>
                <c:pt idx="5">
                  <c:v>3713</c:v>
                </c:pt>
                <c:pt idx="6">
                  <c:v>3589</c:v>
                </c:pt>
                <c:pt idx="7">
                  <c:v>3363</c:v>
                </c:pt>
                <c:pt idx="8">
                  <c:v>3327</c:v>
                </c:pt>
                <c:pt idx="9">
                  <c:v>3105</c:v>
                </c:pt>
                <c:pt idx="10">
                  <c:v>2974</c:v>
                </c:pt>
              </c:numCache>
            </c:numRef>
          </c:val>
        </c:ser>
        <c:gapWidth val="40"/>
        <c:axId val="25355088"/>
        <c:axId val="26869201"/>
      </c:barChart>
      <c:lineChart>
        <c:grouping val="standard"/>
        <c:varyColors val="0"/>
        <c:ser>
          <c:idx val="1"/>
          <c:order val="1"/>
          <c:tx>
            <c:strRef>
              <c:f>Dades!$B$641</c:f>
              <c:strCache>
                <c:ptCount val="1"/>
                <c:pt idx="0">
                  <c:v>Població últim dia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Dades!$G$639:$Q$639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Dades!$G$641:$Q$641</c:f>
              <c:numCache>
                <c:ptCount val="11"/>
                <c:pt idx="0">
                  <c:v>336</c:v>
                </c:pt>
                <c:pt idx="1">
                  <c:v>228</c:v>
                </c:pt>
                <c:pt idx="2">
                  <c:v>239</c:v>
                </c:pt>
                <c:pt idx="3">
                  <c:v>253</c:v>
                </c:pt>
                <c:pt idx="4">
                  <c:v>193</c:v>
                </c:pt>
                <c:pt idx="5">
                  <c:v>204</c:v>
                </c:pt>
                <c:pt idx="6">
                  <c:v>200</c:v>
                </c:pt>
                <c:pt idx="7">
                  <c:v>211</c:v>
                </c:pt>
                <c:pt idx="8">
                  <c:v>226</c:v>
                </c:pt>
                <c:pt idx="9">
                  <c:v>181</c:v>
                </c:pt>
                <c:pt idx="10">
                  <c:v>187</c:v>
                </c:pt>
              </c:numCache>
            </c:numRef>
          </c:val>
          <c:smooth val="0"/>
        </c:ser>
        <c:axId val="25355088"/>
        <c:axId val="26869201"/>
      </c:line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869201"/>
        <c:crossesAt val="0"/>
        <c:auto val="1"/>
        <c:lblOffset val="100"/>
        <c:tickLblSkip val="1"/>
        <c:noMultiLvlLbl val="0"/>
      </c:catAx>
      <c:valAx>
        <c:axId val="26869201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355088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3"/>
          <c:y val="0.9195"/>
          <c:w val="0.26275"/>
          <c:h val="0.08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415"/>
          <c:w val="0.976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Dades!$B$695:$F$695</c:f>
              <c:strCache>
                <c:ptCount val="1"/>
                <c:pt idx="0">
                  <c:v>Població anual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Dades!$G$694:$Q$694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Dades!$G$695:$Q$695</c:f>
              <c:numCache>
                <c:ptCount val="11"/>
                <c:pt idx="0">
                  <c:v>1934</c:v>
                </c:pt>
                <c:pt idx="1">
                  <c:v>1800</c:v>
                </c:pt>
                <c:pt idx="2">
                  <c:v>1715</c:v>
                </c:pt>
                <c:pt idx="3">
                  <c:v>2116</c:v>
                </c:pt>
                <c:pt idx="4">
                  <c:v>2319</c:v>
                </c:pt>
                <c:pt idx="5">
                  <c:v>2613</c:v>
                </c:pt>
                <c:pt idx="6">
                  <c:v>2491</c:v>
                </c:pt>
                <c:pt idx="7">
                  <c:v>2354</c:v>
                </c:pt>
                <c:pt idx="8">
                  <c:v>2185</c:v>
                </c:pt>
                <c:pt idx="9">
                  <c:v>2187</c:v>
                </c:pt>
                <c:pt idx="10">
                  <c:v>1995</c:v>
                </c:pt>
              </c:numCache>
            </c:numRef>
          </c:val>
        </c:ser>
        <c:gapWidth val="40"/>
        <c:axId val="40496218"/>
        <c:axId val="28921643"/>
      </c:barChart>
      <c:lineChart>
        <c:grouping val="standard"/>
        <c:varyColors val="0"/>
        <c:ser>
          <c:idx val="1"/>
          <c:order val="1"/>
          <c:tx>
            <c:strRef>
              <c:f>Dades!$B$696</c:f>
              <c:strCache>
                <c:ptCount val="1"/>
                <c:pt idx="0">
                  <c:v>Població últim dia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Dades!$G$694:$Q$694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Dades!$G$696:$Q$696</c:f>
              <c:numCache>
                <c:ptCount val="11"/>
                <c:pt idx="0">
                  <c:v>352</c:v>
                </c:pt>
                <c:pt idx="1">
                  <c:v>329</c:v>
                </c:pt>
                <c:pt idx="2">
                  <c:v>315</c:v>
                </c:pt>
                <c:pt idx="3">
                  <c:v>461</c:v>
                </c:pt>
                <c:pt idx="4">
                  <c:v>543</c:v>
                </c:pt>
                <c:pt idx="5">
                  <c:v>434</c:v>
                </c:pt>
                <c:pt idx="6">
                  <c:v>477</c:v>
                </c:pt>
                <c:pt idx="7">
                  <c:v>436</c:v>
                </c:pt>
                <c:pt idx="8">
                  <c:v>410</c:v>
                </c:pt>
                <c:pt idx="9">
                  <c:v>381</c:v>
                </c:pt>
                <c:pt idx="10">
                  <c:v>340</c:v>
                </c:pt>
              </c:numCache>
            </c:numRef>
          </c:val>
          <c:smooth val="0"/>
        </c:ser>
        <c:axId val="40496218"/>
        <c:axId val="28921643"/>
      </c:line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921643"/>
        <c:crossesAt val="0"/>
        <c:auto val="1"/>
        <c:lblOffset val="100"/>
        <c:tickLblSkip val="1"/>
        <c:noMultiLvlLbl val="0"/>
      </c:catAx>
      <c:valAx>
        <c:axId val="28921643"/>
        <c:scaling>
          <c:orientation val="minMax"/>
          <c:max val="3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496218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325"/>
          <c:y val="0.922"/>
          <c:w val="0.2802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4025"/>
          <c:w val="0.976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Dades!$B$755</c:f>
              <c:strCache>
                <c:ptCount val="1"/>
                <c:pt idx="0">
                  <c:v>% MR positiu Catalunya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Dades!$G$749:$Q$749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Dades!$G$755:$Q$755</c:f>
              <c:numCache>
                <c:ptCount val="11"/>
                <c:pt idx="0">
                  <c:v>86.02305475504323</c:v>
                </c:pt>
                <c:pt idx="1">
                  <c:v>85.67674113009198</c:v>
                </c:pt>
                <c:pt idx="2">
                  <c:v>82.22222222222221</c:v>
                </c:pt>
                <c:pt idx="3">
                  <c:v>84.98550724637681</c:v>
                </c:pt>
                <c:pt idx="4">
                  <c:v>82.95583238958098</c:v>
                </c:pt>
                <c:pt idx="5">
                  <c:v>85.66433566433567</c:v>
                </c:pt>
                <c:pt idx="6">
                  <c:v>81.78294573643412</c:v>
                </c:pt>
                <c:pt idx="7">
                  <c:v>78.57517024620219</c:v>
                </c:pt>
                <c:pt idx="8">
                  <c:v>77.94421487603306</c:v>
                </c:pt>
                <c:pt idx="9">
                  <c:v>82.3439099283521</c:v>
                </c:pt>
                <c:pt idx="10">
                  <c:v>79.79510529311327</c:v>
                </c:pt>
              </c:numCache>
            </c:numRef>
          </c:val>
        </c:ser>
        <c:gapWidth val="40"/>
        <c:axId val="58968196"/>
        <c:axId val="60951717"/>
      </c:bar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951717"/>
        <c:crossesAt val="0"/>
        <c:auto val="1"/>
        <c:lblOffset val="100"/>
        <c:tickLblSkip val="1"/>
        <c:noMultiLvlLbl val="0"/>
      </c:catAx>
      <c:valAx>
        <c:axId val="609517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9681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5"/>
          <c:y val="0.93975"/>
          <c:w val="0.2525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975"/>
          <c:w val="0.96875"/>
          <c:h val="0.75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Dades!$B$198:$F$198</c:f>
              <c:strCache>
                <c:ptCount val="1"/>
                <c:pt idx="0">
                  <c:v>% Població anual 14-17 anys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Dades!$G$195:$Q$195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Dades!$G$198:$Q$198</c:f>
              <c:numCache>
                <c:ptCount val="11"/>
                <c:pt idx="0">
                  <c:v>52.80723643169058</c:v>
                </c:pt>
                <c:pt idx="1">
                  <c:v>66.50568624396324</c:v>
                </c:pt>
                <c:pt idx="2">
                  <c:v>51.220897217490055</c:v>
                </c:pt>
                <c:pt idx="3">
                  <c:v>61.72755670243107</c:v>
                </c:pt>
                <c:pt idx="4">
                  <c:v>53.95871439770055</c:v>
                </c:pt>
                <c:pt idx="5">
                  <c:v>58.352464550979064</c:v>
                </c:pt>
                <c:pt idx="6">
                  <c:v>67.03601108033241</c:v>
                </c:pt>
                <c:pt idx="7">
                  <c:v>55.27206089653228</c:v>
                </c:pt>
                <c:pt idx="8">
                  <c:v>53.58594657375145</c:v>
                </c:pt>
                <c:pt idx="9">
                  <c:v>56.462161320460915</c:v>
                </c:pt>
                <c:pt idx="10">
                  <c:v>54.31329803799439</c:v>
                </c:pt>
              </c:numCache>
            </c:numRef>
          </c:val>
        </c:ser>
        <c:ser>
          <c:idx val="1"/>
          <c:order val="1"/>
          <c:tx>
            <c:strRef>
              <c:f>Dades!$B$199:$F$199</c:f>
              <c:strCache>
                <c:ptCount val="1"/>
                <c:pt idx="0">
                  <c:v>% Població anual 18-21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Dades!$G$195:$Q$195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Dades!$G$199:$Q$199</c:f>
              <c:numCache>
                <c:ptCount val="11"/>
                <c:pt idx="0">
                  <c:v>47.19276356830942</c:v>
                </c:pt>
                <c:pt idx="1">
                  <c:v>33.49431375603676</c:v>
                </c:pt>
                <c:pt idx="2">
                  <c:v>48.779102782509945</c:v>
                </c:pt>
                <c:pt idx="3">
                  <c:v>38.27244329756893</c:v>
                </c:pt>
                <c:pt idx="4">
                  <c:v>46.04128560229945</c:v>
                </c:pt>
                <c:pt idx="5">
                  <c:v>41.647535449020936</c:v>
                </c:pt>
                <c:pt idx="6">
                  <c:v>32.963988919667585</c:v>
                </c:pt>
                <c:pt idx="7">
                  <c:v>44.72793910346772</c:v>
                </c:pt>
                <c:pt idx="8">
                  <c:v>46.41405342624855</c:v>
                </c:pt>
                <c:pt idx="9">
                  <c:v>43.537838679539085</c:v>
                </c:pt>
                <c:pt idx="10">
                  <c:v>45.68670196200561</c:v>
                </c:pt>
              </c:numCache>
            </c:numRef>
          </c:val>
        </c:ser>
        <c:overlap val="100"/>
        <c:gapWidth val="40"/>
        <c:axId val="11694542"/>
        <c:axId val="38142015"/>
      </c:bar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42015"/>
        <c:crossesAt val="0"/>
        <c:auto val="1"/>
        <c:lblOffset val="100"/>
        <c:tickLblSkip val="1"/>
        <c:noMultiLvlLbl val="0"/>
      </c:catAx>
      <c:valAx>
        <c:axId val="381420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"/>
          <c:y val="0.92125"/>
          <c:w val="0.181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43"/>
          <c:w val="0.97"/>
          <c:h val="0.7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Dades!$B$368</c:f>
              <c:strCache>
                <c:ptCount val="1"/>
                <c:pt idx="0">
                  <c:v>% Assessorament tècnic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Dades!$G$363:$Q$363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Dades!$G$368:$Q$368</c:f>
              <c:numCache>
                <c:ptCount val="11"/>
                <c:pt idx="0">
                  <c:v>59.11889341968498</c:v>
                </c:pt>
                <c:pt idx="1">
                  <c:v>51.144670254638925</c:v>
                </c:pt>
                <c:pt idx="2">
                  <c:v>46.46997681298473</c:v>
                </c:pt>
                <c:pt idx="3">
                  <c:v>43.60356314095367</c:v>
                </c:pt>
                <c:pt idx="4">
                  <c:v>43.82246247955047</c:v>
                </c:pt>
                <c:pt idx="5">
                  <c:v>44.31865828092243</c:v>
                </c:pt>
                <c:pt idx="6">
                  <c:v>46.00399600399601</c:v>
                </c:pt>
                <c:pt idx="7">
                  <c:v>43.033037626185376</c:v>
                </c:pt>
                <c:pt idx="8">
                  <c:v>43.25991189427313</c:v>
                </c:pt>
                <c:pt idx="9">
                  <c:v>42.949074441884484</c:v>
                </c:pt>
                <c:pt idx="10">
                  <c:v>44.077834179357026</c:v>
                </c:pt>
              </c:numCache>
            </c:numRef>
          </c:val>
        </c:ser>
        <c:ser>
          <c:idx val="1"/>
          <c:order val="1"/>
          <c:tx>
            <c:strRef>
              <c:f>Dades!$B$369</c:f>
              <c:strCache>
                <c:ptCount val="1"/>
                <c:pt idx="0">
                  <c:v>% Mediació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Dades!$G$363:$Q$363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Dades!$G$369:$Q$369</c:f>
              <c:numCache>
                <c:ptCount val="11"/>
                <c:pt idx="0">
                  <c:v>16.326856960102344</c:v>
                </c:pt>
                <c:pt idx="1">
                  <c:v>15.511286047072053</c:v>
                </c:pt>
                <c:pt idx="2">
                  <c:v>14.583833053490045</c:v>
                </c:pt>
                <c:pt idx="3">
                  <c:v>17.1045736956359</c:v>
                </c:pt>
                <c:pt idx="4">
                  <c:v>17.689736112099013</c:v>
                </c:pt>
                <c:pt idx="5">
                  <c:v>19.531795946890288</c:v>
                </c:pt>
                <c:pt idx="6">
                  <c:v>18.859711716854573</c:v>
                </c:pt>
                <c:pt idx="7">
                  <c:v>19.57785255429795</c:v>
                </c:pt>
                <c:pt idx="8">
                  <c:v>20.35976505139501</c:v>
                </c:pt>
                <c:pt idx="9">
                  <c:v>18.741558751092395</c:v>
                </c:pt>
                <c:pt idx="10">
                  <c:v>18.062605752961083</c:v>
                </c:pt>
              </c:numCache>
            </c:numRef>
          </c:val>
        </c:ser>
        <c:ser>
          <c:idx val="2"/>
          <c:order val="2"/>
          <c:tx>
            <c:strRef>
              <c:f>Dades!$B$370</c:f>
              <c:strCache>
                <c:ptCount val="1"/>
                <c:pt idx="0">
                  <c:v>% Medi Obert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Dades!$G$363:$Q$363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Dades!$G$370:$Q$370</c:f>
              <c:numCache>
                <c:ptCount val="11"/>
                <c:pt idx="0">
                  <c:v>17.446230111137762</c:v>
                </c:pt>
                <c:pt idx="1">
                  <c:v>25.47995822957667</c:v>
                </c:pt>
                <c:pt idx="2">
                  <c:v>31.43039897657312</c:v>
                </c:pt>
                <c:pt idx="3">
                  <c:v>31.536791676023658</c:v>
                </c:pt>
                <c:pt idx="4">
                  <c:v>31.325129810086068</c:v>
                </c:pt>
                <c:pt idx="5">
                  <c:v>29.3570929419986</c:v>
                </c:pt>
                <c:pt idx="6">
                  <c:v>28.30740687883545</c:v>
                </c:pt>
                <c:pt idx="7">
                  <c:v>29.95564392780667</c:v>
                </c:pt>
                <c:pt idx="8">
                  <c:v>29.427312775330392</c:v>
                </c:pt>
                <c:pt idx="9">
                  <c:v>30.76189719551919</c:v>
                </c:pt>
                <c:pt idx="10">
                  <c:v>30.465313028764808</c:v>
                </c:pt>
              </c:numCache>
            </c:numRef>
          </c:val>
        </c:ser>
        <c:ser>
          <c:idx val="3"/>
          <c:order val="3"/>
          <c:tx>
            <c:strRef>
              <c:f>Dades!$B$371</c:f>
              <c:strCache>
                <c:ptCount val="1"/>
                <c:pt idx="0">
                  <c:v>% Internament en Centre Educatiu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Dades!$G$363:$Q$363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Dades!$G$371:$Q$371</c:f>
              <c:numCache>
                <c:ptCount val="11"/>
                <c:pt idx="0">
                  <c:v>7.108019509074919</c:v>
                </c:pt>
                <c:pt idx="1">
                  <c:v>7.8640854687123465</c:v>
                </c:pt>
                <c:pt idx="2">
                  <c:v>7.5157911569521065</c:v>
                </c:pt>
                <c:pt idx="3">
                  <c:v>7.755071487386781</c:v>
                </c:pt>
                <c:pt idx="4">
                  <c:v>7.162671598264457</c:v>
                </c:pt>
                <c:pt idx="5">
                  <c:v>6.7924528301886795</c:v>
                </c:pt>
                <c:pt idx="6">
                  <c:v>6.828885400313972</c:v>
                </c:pt>
                <c:pt idx="7">
                  <c:v>7.433465891710004</c:v>
                </c:pt>
                <c:pt idx="8">
                  <c:v>6.953010279001469</c:v>
                </c:pt>
                <c:pt idx="9">
                  <c:v>7.547469611503933</c:v>
                </c:pt>
                <c:pt idx="10">
                  <c:v>7.39424703891709</c:v>
                </c:pt>
              </c:numCache>
            </c:numRef>
          </c:val>
        </c:ser>
        <c:overlap val="100"/>
        <c:gapWidth val="40"/>
        <c:axId val="7733816"/>
        <c:axId val="2495481"/>
      </c:barChart>
      <c:catAx>
        <c:axId val="773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5481"/>
        <c:crossesAt val="0"/>
        <c:auto val="1"/>
        <c:lblOffset val="100"/>
        <c:tickLblSkip val="1"/>
        <c:noMultiLvlLbl val="0"/>
      </c:catAx>
      <c:valAx>
        <c:axId val="249548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33816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5"/>
          <c:y val="0.9175"/>
          <c:w val="0.4955"/>
          <c:h val="0.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4275"/>
          <c:w val="0.9697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Dades!$B$140:$F$140</c:f>
              <c:strCache>
                <c:ptCount val="1"/>
                <c:pt idx="0">
                  <c:v>Població anual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Dades!$G$139:$Q$139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Dades!$G$140:$Q$140</c:f>
              <c:numCache>
                <c:ptCount val="11"/>
                <c:pt idx="0">
                  <c:v>6394</c:v>
                </c:pt>
                <c:pt idx="1">
                  <c:v>6412</c:v>
                </c:pt>
                <c:pt idx="2">
                  <c:v>6419</c:v>
                </c:pt>
                <c:pt idx="3">
                  <c:v>7044</c:v>
                </c:pt>
                <c:pt idx="4">
                  <c:v>7363</c:v>
                </c:pt>
                <c:pt idx="5">
                  <c:v>7654</c:v>
                </c:pt>
                <c:pt idx="6">
                  <c:v>7405</c:v>
                </c:pt>
                <c:pt idx="7">
                  <c:v>7220</c:v>
                </c:pt>
                <c:pt idx="8">
                  <c:v>7094</c:v>
                </c:pt>
                <c:pt idx="9">
                  <c:v>6888</c:v>
                </c:pt>
                <c:pt idx="10">
                  <c:v>6422</c:v>
                </c:pt>
              </c:numCache>
            </c:numRef>
          </c:val>
        </c:ser>
        <c:gapWidth val="40"/>
        <c:axId val="8678604"/>
        <c:axId val="10998573"/>
      </c:barChart>
      <c:lineChart>
        <c:grouping val="standard"/>
        <c:varyColors val="0"/>
        <c:ser>
          <c:idx val="1"/>
          <c:order val="1"/>
          <c:tx>
            <c:strRef>
              <c:f>Dades!$B$144</c:f>
              <c:strCache>
                <c:ptCount val="1"/>
                <c:pt idx="0">
                  <c:v>Població últim dia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Dades!$G$139:$Q$139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Dades!$G$144:$Q$144</c:f>
              <c:numCache>
                <c:ptCount val="11"/>
                <c:pt idx="0">
                  <c:v>1503</c:v>
                </c:pt>
                <c:pt idx="1">
                  <c:v>1705</c:v>
                </c:pt>
                <c:pt idx="2">
                  <c:v>1814</c:v>
                </c:pt>
                <c:pt idx="3">
                  <c:v>2159</c:v>
                </c:pt>
                <c:pt idx="4">
                  <c:v>2184</c:v>
                </c:pt>
                <c:pt idx="5">
                  <c:v>2141</c:v>
                </c:pt>
                <c:pt idx="6">
                  <c:v>2226</c:v>
                </c:pt>
                <c:pt idx="7">
                  <c:v>2234</c:v>
                </c:pt>
                <c:pt idx="8">
                  <c:v>2293</c:v>
                </c:pt>
                <c:pt idx="9">
                  <c:v>2085</c:v>
                </c:pt>
                <c:pt idx="10">
                  <c:v>1942</c:v>
                </c:pt>
              </c:numCache>
            </c:numRef>
          </c:val>
          <c:smooth val="0"/>
        </c:ser>
        <c:axId val="8678604"/>
        <c:axId val="10998573"/>
      </c:line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8573"/>
        <c:crossesAt val="1000"/>
        <c:auto val="1"/>
        <c:lblOffset val="100"/>
        <c:tickLblSkip val="1"/>
        <c:noMultiLvlLbl val="0"/>
      </c:catAx>
      <c:valAx>
        <c:axId val="10998573"/>
        <c:scaling>
          <c:orientation val="minMax"/>
          <c:max val="8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8604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3"/>
          <c:y val="0.91375"/>
          <c:w val="0.1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4"/>
          <c:w val="0.976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Dades!$B$805</c:f>
              <c:strCache>
                <c:ptCount val="1"/>
                <c:pt idx="0">
                  <c:v>Població anual acumulada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Dades!$G$804:$Q$804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Dades!$G$805:$Q$805</c:f>
              <c:numCache>
                <c:ptCount val="11"/>
                <c:pt idx="0">
                  <c:v>1500</c:v>
                </c:pt>
                <c:pt idx="1">
                  <c:v>2141</c:v>
                </c:pt>
                <c:pt idx="2">
                  <c:v>2595</c:v>
                </c:pt>
                <c:pt idx="3">
                  <c:v>2861</c:v>
                </c:pt>
                <c:pt idx="4">
                  <c:v>2959</c:v>
                </c:pt>
                <c:pt idx="5">
                  <c:v>2981</c:v>
                </c:pt>
                <c:pt idx="6">
                  <c:v>2978</c:v>
                </c:pt>
                <c:pt idx="7">
                  <c:v>2983</c:v>
                </c:pt>
                <c:pt idx="8">
                  <c:v>3072</c:v>
                </c:pt>
                <c:pt idx="9">
                  <c:v>2931</c:v>
                </c:pt>
                <c:pt idx="10">
                  <c:v>2750</c:v>
                </c:pt>
              </c:numCache>
            </c:numRef>
          </c:val>
        </c:ser>
        <c:gapWidth val="40"/>
        <c:axId val="31878294"/>
        <c:axId val="18469191"/>
      </c:barChart>
      <c:lineChart>
        <c:grouping val="standard"/>
        <c:varyColors val="0"/>
        <c:ser>
          <c:idx val="1"/>
          <c:order val="1"/>
          <c:tx>
            <c:strRef>
              <c:f>Dades!$B$806</c:f>
              <c:strCache>
                <c:ptCount val="1"/>
                <c:pt idx="0">
                  <c:v>Població últim dia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Dades!$G$804:$Q$804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Dades!$G$806:$Q$806</c:f>
              <c:numCache>
                <c:ptCount val="11"/>
                <c:pt idx="0">
                  <c:v>732</c:v>
                </c:pt>
                <c:pt idx="1">
                  <c:v>1004</c:v>
                </c:pt>
                <c:pt idx="2">
                  <c:v>1116</c:v>
                </c:pt>
                <c:pt idx="3">
                  <c:v>1305</c:v>
                </c:pt>
                <c:pt idx="4">
                  <c:v>1266</c:v>
                </c:pt>
                <c:pt idx="5">
                  <c:v>1326</c:v>
                </c:pt>
                <c:pt idx="6">
                  <c:v>1349</c:v>
                </c:pt>
                <c:pt idx="7">
                  <c:v>1357</c:v>
                </c:pt>
                <c:pt idx="8">
                  <c:v>1448</c:v>
                </c:pt>
                <c:pt idx="9">
                  <c:v>1306</c:v>
                </c:pt>
                <c:pt idx="10">
                  <c:v>1221</c:v>
                </c:pt>
              </c:numCache>
            </c:numRef>
          </c:val>
          <c:smooth val="0"/>
        </c:ser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469191"/>
        <c:crossesAt val="0"/>
        <c:auto val="1"/>
        <c:lblOffset val="100"/>
        <c:tickLblSkip val="1"/>
        <c:noMultiLvlLbl val="0"/>
      </c:catAx>
      <c:valAx>
        <c:axId val="18469191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878294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025"/>
          <c:y val="0.95975"/>
          <c:w val="0.48325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4225"/>
          <c:w val="0.96975"/>
          <c:h val="0.75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Dades!$B$254:$F$254</c:f>
              <c:strCache>
                <c:ptCount val="1"/>
                <c:pt idx="0">
                  <c:v>% Homes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Dades!$G$251:$Q$251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Dades!$G$254:$Q$254</c:f>
              <c:numCache>
                <c:ptCount val="11"/>
                <c:pt idx="0">
                  <c:v>87.42571160462934</c:v>
                </c:pt>
                <c:pt idx="1">
                  <c:v>86.47847785402371</c:v>
                </c:pt>
                <c:pt idx="2">
                  <c:v>85.6363919613647</c:v>
                </c:pt>
                <c:pt idx="3">
                  <c:v>84.54003407155025</c:v>
                </c:pt>
                <c:pt idx="4">
                  <c:v>82.72443297568925</c:v>
                </c:pt>
                <c:pt idx="5">
                  <c:v>82.04860203815</c:v>
                </c:pt>
                <c:pt idx="6">
                  <c:v>82.88993923024984</c:v>
                </c:pt>
                <c:pt idx="7">
                  <c:v>83.14404432132963</c:v>
                </c:pt>
                <c:pt idx="8">
                  <c:v>82.91513955455314</c:v>
                </c:pt>
                <c:pt idx="9">
                  <c:v>81.89605110336817</c:v>
                </c:pt>
                <c:pt idx="10">
                  <c:v>82.43537838679539</c:v>
                </c:pt>
              </c:numCache>
            </c:numRef>
          </c:val>
        </c:ser>
        <c:ser>
          <c:idx val="1"/>
          <c:order val="1"/>
          <c:tx>
            <c:strRef>
              <c:f>Dades!$B$255:$F$255</c:f>
              <c:strCache>
                <c:ptCount val="1"/>
                <c:pt idx="0">
                  <c:v>% Dones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Dades!$G$251:$Q$251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Dades!$G$255:$Q$255</c:f>
              <c:numCache>
                <c:ptCount val="11"/>
                <c:pt idx="0">
                  <c:v>12.574288395370658</c:v>
                </c:pt>
                <c:pt idx="1">
                  <c:v>13.521522145976292</c:v>
                </c:pt>
                <c:pt idx="2">
                  <c:v>14.363608038635306</c:v>
                </c:pt>
                <c:pt idx="3">
                  <c:v>15.459965928449748</c:v>
                </c:pt>
                <c:pt idx="4">
                  <c:v>17.275567024310746</c:v>
                </c:pt>
                <c:pt idx="5">
                  <c:v>17.951397961850006</c:v>
                </c:pt>
                <c:pt idx="6">
                  <c:v>17.110060769750163</c:v>
                </c:pt>
                <c:pt idx="7">
                  <c:v>16.85595567867037</c:v>
                </c:pt>
                <c:pt idx="8">
                  <c:v>17.084860445446864</c:v>
                </c:pt>
                <c:pt idx="9">
                  <c:v>18.103948896631834</c:v>
                </c:pt>
                <c:pt idx="10">
                  <c:v>17.564621613204608</c:v>
                </c:pt>
              </c:numCache>
            </c:numRef>
          </c:val>
        </c:ser>
        <c:overlap val="100"/>
        <c:gapWidth val="40"/>
        <c:axId val="32004992"/>
        <c:axId val="19609473"/>
      </c:bar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09473"/>
        <c:crossesAt val="0"/>
        <c:auto val="1"/>
        <c:lblOffset val="100"/>
        <c:tickLblSkip val="1"/>
        <c:noMultiLvlLbl val="0"/>
      </c:catAx>
      <c:valAx>
        <c:axId val="1960947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499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5"/>
          <c:y val="0.91875"/>
          <c:w val="0.10725"/>
          <c:h val="0.08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"/>
          <c:w val="0.969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Dades!$B$311</c:f>
              <c:strCache>
                <c:ptCount val="1"/>
                <c:pt idx="0">
                  <c:v>% Estrangers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Dades!$G$307:$Q$307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Dades!$G$311:$Q$311</c:f>
              <c:numCache>
                <c:ptCount val="11"/>
                <c:pt idx="0">
                  <c:v>14.920237722865181</c:v>
                </c:pt>
                <c:pt idx="1">
                  <c:v>19.260761072988146</c:v>
                </c:pt>
                <c:pt idx="2">
                  <c:v>21.49867580620034</c:v>
                </c:pt>
                <c:pt idx="3">
                  <c:v>23.56615559341283</c:v>
                </c:pt>
                <c:pt idx="4">
                  <c:v>23.984788808909414</c:v>
                </c:pt>
                <c:pt idx="5">
                  <c:v>27.031617454925524</c:v>
                </c:pt>
                <c:pt idx="6">
                  <c:v>31.451721809588122</c:v>
                </c:pt>
                <c:pt idx="7">
                  <c:v>33.89196675900277</c:v>
                </c:pt>
                <c:pt idx="8">
                  <c:v>37.66563292923597</c:v>
                </c:pt>
                <c:pt idx="9">
                  <c:v>38.095238095238095</c:v>
                </c:pt>
                <c:pt idx="10">
                  <c:v>40.3145437558393</c:v>
                </c:pt>
              </c:numCache>
            </c:numRef>
          </c:val>
        </c:ser>
        <c:gapWidth val="70"/>
        <c:axId val="42267530"/>
        <c:axId val="44863451"/>
      </c:barChart>
      <c:lineChart>
        <c:grouping val="standard"/>
        <c:varyColors val="0"/>
        <c:ser>
          <c:idx val="1"/>
          <c:order val="1"/>
          <c:tx>
            <c:strRef>
              <c:f>Dades!$B$309</c:f>
              <c:strCache>
                <c:ptCount val="1"/>
                <c:pt idx="0">
                  <c:v>Estrangers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Dades!$G$307:$Q$307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Dades!$G$309:$Q$309</c:f>
              <c:numCache>
                <c:ptCount val="11"/>
                <c:pt idx="0">
                  <c:v>954</c:v>
                </c:pt>
                <c:pt idx="1">
                  <c:v>1235</c:v>
                </c:pt>
                <c:pt idx="2">
                  <c:v>1380</c:v>
                </c:pt>
                <c:pt idx="3">
                  <c:v>1660</c:v>
                </c:pt>
                <c:pt idx="4">
                  <c:v>1766</c:v>
                </c:pt>
                <c:pt idx="5">
                  <c:v>2069</c:v>
                </c:pt>
                <c:pt idx="6">
                  <c:v>2329</c:v>
                </c:pt>
                <c:pt idx="7">
                  <c:v>2447</c:v>
                </c:pt>
                <c:pt idx="8">
                  <c:v>2672</c:v>
                </c:pt>
                <c:pt idx="9">
                  <c:v>2624</c:v>
                </c:pt>
                <c:pt idx="10">
                  <c:v>2589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Dades!$B$308</c:f>
              <c:strCache>
                <c:ptCount val="1"/>
                <c:pt idx="0">
                  <c:v>Espanyols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Dades!$G$308:$Q$308</c:f>
              <c:numCache>
                <c:ptCount val="11"/>
                <c:pt idx="0">
                  <c:v>5440</c:v>
                </c:pt>
                <c:pt idx="1">
                  <c:v>5177</c:v>
                </c:pt>
                <c:pt idx="2">
                  <c:v>5039</c:v>
                </c:pt>
                <c:pt idx="3">
                  <c:v>5384</c:v>
                </c:pt>
                <c:pt idx="4">
                  <c:v>5597</c:v>
                </c:pt>
                <c:pt idx="5">
                  <c:v>5585</c:v>
                </c:pt>
                <c:pt idx="6">
                  <c:v>5076</c:v>
                </c:pt>
                <c:pt idx="7">
                  <c:v>4773</c:v>
                </c:pt>
                <c:pt idx="8">
                  <c:v>4422</c:v>
                </c:pt>
                <c:pt idx="9">
                  <c:v>4264</c:v>
                </c:pt>
                <c:pt idx="10">
                  <c:v>3833</c:v>
                </c:pt>
              </c:numCache>
            </c:numRef>
          </c:val>
          <c:smooth val="0"/>
        </c:ser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60885"/>
        <c:crossesAt val="0"/>
        <c:auto val="1"/>
        <c:lblOffset val="100"/>
        <c:tickLblSkip val="1"/>
        <c:noMultiLvlLbl val="0"/>
      </c:catAx>
      <c:valAx>
        <c:axId val="10060885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7876"/>
        <c:crossesAt val="1"/>
        <c:crossBetween val="between"/>
        <c:dispUnits/>
        <c:majorUnit val="1000"/>
        <c:minorUnit val="1000"/>
      </c:valAx>
      <c:catAx>
        <c:axId val="42267530"/>
        <c:scaling>
          <c:orientation val="minMax"/>
        </c:scaling>
        <c:axPos val="b"/>
        <c:delete val="1"/>
        <c:majorTickMark val="out"/>
        <c:minorTickMark val="none"/>
        <c:tickLblPos val="nextTo"/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7530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15"/>
          <c:y val="0.88775"/>
          <c:w val="0.239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082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925"/>
          <c:y val="0.1085"/>
          <c:w val="0.973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Dades!$B$586</c:f>
              <c:strCache>
                <c:ptCount val="1"/>
                <c:pt idx="0">
                  <c:v>Taxa 100mil hab. 14-17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Dades!$G$584:$Q$584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Dades!$G$586:$Q$586</c:f>
              <c:numCache>
                <c:ptCount val="11"/>
                <c:pt idx="0">
                  <c:v>6.1456661617146375</c:v>
                </c:pt>
                <c:pt idx="1">
                  <c:v>7.750449357073725</c:v>
                </c:pt>
                <c:pt idx="2">
                  <c:v>8.275345417474378</c:v>
                </c:pt>
                <c:pt idx="3">
                  <c:v>8.31575705357874</c:v>
                </c:pt>
                <c:pt idx="4">
                  <c:v>7.861543883292865</c:v>
                </c:pt>
                <c:pt idx="5">
                  <c:v>8.052328599610073</c:v>
                </c:pt>
                <c:pt idx="6">
                  <c:v>7.944990327338199</c:v>
                </c:pt>
                <c:pt idx="7">
                  <c:v>8.334970604682091</c:v>
                </c:pt>
                <c:pt idx="8">
                  <c:v>7.726458737501866</c:v>
                </c:pt>
                <c:pt idx="9">
                  <c:v>7.1604369130560865</c:v>
                </c:pt>
                <c:pt idx="10">
                  <c:v>6.579020937314791</c:v>
                </c:pt>
              </c:numCache>
            </c:numRef>
          </c:val>
        </c:ser>
        <c:gapWidth val="40"/>
        <c:axId val="23439102"/>
        <c:axId val="9625327"/>
      </c:bar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25327"/>
        <c:crossesAt val="0"/>
        <c:auto val="1"/>
        <c:lblOffset val="100"/>
        <c:tickLblSkip val="1"/>
        <c:noMultiLvlLbl val="0"/>
      </c:catAx>
      <c:valAx>
        <c:axId val="962532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910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65"/>
          <c:w val="0.971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Dades!$B$422</c:f>
              <c:strCache>
                <c:ptCount val="1"/>
                <c:pt idx="0">
                  <c:v>% Població amb exp. oberts 1 vegada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Dades!$G$307:$Q$307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Dades!$G$422:$Q$422</c:f>
              <c:numCache>
                <c:ptCount val="11"/>
                <c:pt idx="0">
                  <c:v>61.52488528062124</c:v>
                </c:pt>
                <c:pt idx="1">
                  <c:v>64.75988700564972</c:v>
                </c:pt>
                <c:pt idx="2">
                  <c:v>72.0294882914137</c:v>
                </c:pt>
                <c:pt idx="3">
                  <c:v>72.78252611585944</c:v>
                </c:pt>
                <c:pt idx="4">
                  <c:v>72.4887556221889</c:v>
                </c:pt>
                <c:pt idx="5">
                  <c:v>68.98871957253117</c:v>
                </c:pt>
                <c:pt idx="6">
                  <c:v>72.04688908926961</c:v>
                </c:pt>
                <c:pt idx="7">
                  <c:v>68.09554275965024</c:v>
                </c:pt>
                <c:pt idx="8">
                  <c:v>68.38709677419355</c:v>
                </c:pt>
                <c:pt idx="9">
                  <c:v>69.0975387420237</c:v>
                </c:pt>
                <c:pt idx="10">
                  <c:v>69.8822986383568</c:v>
                </c:pt>
              </c:numCache>
            </c:numRef>
          </c:val>
        </c:ser>
        <c:gapWidth val="60"/>
        <c:axId val="19519080"/>
        <c:axId val="41453993"/>
      </c:barChart>
      <c:lineChart>
        <c:grouping val="standard"/>
        <c:varyColors val="0"/>
        <c:ser>
          <c:idx val="1"/>
          <c:order val="1"/>
          <c:tx>
            <c:strRef>
              <c:f>Dades!$B$419</c:f>
              <c:strCache>
                <c:ptCount val="1"/>
                <c:pt idx="0">
                  <c:v>Població anual amb expedients incoats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Dades!$G$418:$Q$418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Dades!$G$419:$Q$419</c:f>
              <c:numCache>
                <c:ptCount val="11"/>
                <c:pt idx="0">
                  <c:v>5666</c:v>
                </c:pt>
                <c:pt idx="1">
                  <c:v>4248</c:v>
                </c:pt>
                <c:pt idx="2">
                  <c:v>4612</c:v>
                </c:pt>
                <c:pt idx="3">
                  <c:v>5265</c:v>
                </c:pt>
                <c:pt idx="4">
                  <c:v>5336</c:v>
                </c:pt>
                <c:pt idx="5">
                  <c:v>5053</c:v>
                </c:pt>
                <c:pt idx="6">
                  <c:v>5545</c:v>
                </c:pt>
                <c:pt idx="7">
                  <c:v>4689</c:v>
                </c:pt>
                <c:pt idx="8">
                  <c:v>4805</c:v>
                </c:pt>
                <c:pt idx="9">
                  <c:v>4388</c:v>
                </c:pt>
                <c:pt idx="10">
                  <c:v>4333</c:v>
                </c:pt>
              </c:numCache>
            </c:numRef>
          </c:val>
          <c:smooth val="0"/>
        </c:ser>
        <c:marker val="1"/>
        <c:axId val="37541618"/>
        <c:axId val="2330243"/>
      </c:line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0243"/>
        <c:crossesAt val="0"/>
        <c:auto val="1"/>
        <c:lblOffset val="100"/>
        <c:tickLblSkip val="1"/>
        <c:noMultiLvlLbl val="0"/>
      </c:catAx>
      <c:valAx>
        <c:axId val="2330243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41618"/>
        <c:crossesAt val="1"/>
        <c:crossBetween val="between"/>
        <c:dispUnits/>
        <c:majorUnit val="1000"/>
        <c:minorUnit val="1000"/>
      </c:valAx>
      <c:catAx>
        <c:axId val="19519080"/>
        <c:scaling>
          <c:orientation val="minMax"/>
        </c:scaling>
        <c:axPos val="b"/>
        <c:delete val="1"/>
        <c:majorTickMark val="out"/>
        <c:minorTickMark val="none"/>
        <c:tickLblPos val="nextTo"/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  <c:max val="100"/>
          <c:min val="20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19080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5"/>
          <c:y val="0.9065"/>
          <c:w val="0.3172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5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925"/>
          <c:y val="0.10875"/>
          <c:w val="0.973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Dades!$B$476</c:f>
              <c:strCache>
                <c:ptCount val="1"/>
                <c:pt idx="0">
                  <c:v>Taxa 1000 hab. 14-17 (2)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Dades!$G$474:$Q$474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Dades!$G$476:$Q$476</c:f>
              <c:numCache>
                <c:ptCount val="11"/>
                <c:pt idx="0">
                  <c:v>21.245481679240473</c:v>
                </c:pt>
                <c:pt idx="1">
                  <c:v>16.31511836910267</c:v>
                </c:pt>
                <c:pt idx="2">
                  <c:v>17.809562792996655</c:v>
                </c:pt>
                <c:pt idx="3">
                  <c:v>20.526235765162706</c:v>
                </c:pt>
                <c:pt idx="4">
                  <c:v>20.6646296360841</c:v>
                </c:pt>
                <c:pt idx="5">
                  <c:v>19.430953397244366</c:v>
                </c:pt>
                <c:pt idx="6">
                  <c:v>21.24154839203969</c:v>
                </c:pt>
                <c:pt idx="7">
                  <c:v>17.716535433070867</c:v>
                </c:pt>
                <c:pt idx="8">
                  <c:v>17.926428891210268</c:v>
                </c:pt>
                <c:pt idx="9">
                  <c:v>16.31360185591387</c:v>
                </c:pt>
                <c:pt idx="10">
                  <c:v>16.151216839311605</c:v>
                </c:pt>
              </c:numCache>
            </c:numRef>
          </c:val>
        </c:ser>
        <c:gapWidth val="40"/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31965"/>
        <c:crossesAt val="0"/>
        <c:auto val="1"/>
        <c:lblOffset val="100"/>
        <c:tickLblSkip val="1"/>
        <c:noMultiLvlLbl val="0"/>
      </c:catAx>
      <c:valAx>
        <c:axId val="5453196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721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7"/>
          <c:w val="0.976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Dades!$B$529</c:f>
              <c:strCache>
                <c:ptCount val="1"/>
                <c:pt idx="0">
                  <c:v>Població anual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Dades!$G$528:$Q$528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Dades!$G$529:$Q$529</c:f>
              <c:numCache>
                <c:ptCount val="11"/>
                <c:pt idx="0">
                  <c:v>1639</c:v>
                </c:pt>
                <c:pt idx="1">
                  <c:v>2018</c:v>
                </c:pt>
                <c:pt idx="2">
                  <c:v>2143</c:v>
                </c:pt>
                <c:pt idx="3">
                  <c:v>2133</c:v>
                </c:pt>
                <c:pt idx="4">
                  <c:v>2030</c:v>
                </c:pt>
                <c:pt idx="5">
                  <c:v>2094</c:v>
                </c:pt>
                <c:pt idx="6">
                  <c:v>2074</c:v>
                </c:pt>
                <c:pt idx="7">
                  <c:v>2206</c:v>
                </c:pt>
                <c:pt idx="8">
                  <c:v>2071</c:v>
                </c:pt>
                <c:pt idx="9">
                  <c:v>1926</c:v>
                </c:pt>
                <c:pt idx="10">
                  <c:v>1765</c:v>
                </c:pt>
              </c:numCache>
            </c:numRef>
          </c:val>
        </c:ser>
        <c:gapWidth val="40"/>
        <c:axId val="21025638"/>
        <c:axId val="55013015"/>
      </c:barChart>
      <c:lineChart>
        <c:grouping val="standard"/>
        <c:varyColors val="0"/>
        <c:ser>
          <c:idx val="1"/>
          <c:order val="1"/>
          <c:tx>
            <c:strRef>
              <c:f>Dades!$B$530</c:f>
              <c:strCache>
                <c:ptCount val="1"/>
                <c:pt idx="0">
                  <c:v>Total Mesures fermes notificades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Dades!$G$530:$Q$530</c:f>
              <c:numCache>
                <c:ptCount val="11"/>
                <c:pt idx="0">
                  <c:v>3324</c:v>
                </c:pt>
                <c:pt idx="1">
                  <c:v>3998</c:v>
                </c:pt>
                <c:pt idx="2">
                  <c:v>4277</c:v>
                </c:pt>
                <c:pt idx="3">
                  <c:v>4148</c:v>
                </c:pt>
                <c:pt idx="4">
                  <c:v>3855</c:v>
                </c:pt>
                <c:pt idx="5">
                  <c:v>4119</c:v>
                </c:pt>
                <c:pt idx="6">
                  <c:v>4041</c:v>
                </c:pt>
                <c:pt idx="7">
                  <c:v>4348</c:v>
                </c:pt>
                <c:pt idx="8">
                  <c:v>3970</c:v>
                </c:pt>
                <c:pt idx="9">
                  <c:v>3848</c:v>
                </c:pt>
                <c:pt idx="10">
                  <c:v>3478</c:v>
                </c:pt>
              </c:numCache>
            </c:numRef>
          </c:val>
          <c:smooth val="0"/>
        </c:ser>
        <c:axId val="21025638"/>
        <c:axId val="55013015"/>
      </c:line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3015"/>
        <c:crossesAt val="0"/>
        <c:auto val="1"/>
        <c:lblOffset val="100"/>
        <c:tickLblSkip val="1"/>
        <c:noMultiLvlLbl val="0"/>
      </c:catAx>
      <c:valAx>
        <c:axId val="55013015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25638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05"/>
          <c:y val="0.91025"/>
          <c:w val="0.25225"/>
          <c:h val="0.0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892</xdr:row>
      <xdr:rowOff>171450</xdr:rowOff>
    </xdr:from>
    <xdr:to>
      <xdr:col>17</xdr:col>
      <xdr:colOff>314325</xdr:colOff>
      <xdr:row>913</xdr:row>
      <xdr:rowOff>9525</xdr:rowOff>
    </xdr:to>
    <xdr:graphicFrame>
      <xdr:nvGraphicFramePr>
        <xdr:cNvPr id="1" name="Gráfico 1"/>
        <xdr:cNvGraphicFramePr/>
      </xdr:nvGraphicFramePr>
      <xdr:xfrm>
        <a:off x="390525" y="173088300"/>
        <a:ext cx="6562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52</xdr:row>
      <xdr:rowOff>0</xdr:rowOff>
    </xdr:from>
    <xdr:to>
      <xdr:col>6</xdr:col>
      <xdr:colOff>247650</xdr:colOff>
      <xdr:row>53</xdr:row>
      <xdr:rowOff>161925</xdr:rowOff>
    </xdr:to>
    <xdr:pic>
      <xdr:nvPicPr>
        <xdr:cNvPr id="2" name="Picture 2" descr="justicia_bn_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906000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171450</xdr:colOff>
      <xdr:row>26</xdr:row>
      <xdr:rowOff>28575</xdr:rowOff>
    </xdr:to>
    <xdr:grpSp>
      <xdr:nvGrpSpPr>
        <xdr:cNvPr id="3" name="Group 3"/>
        <xdr:cNvGrpSpPr>
          <a:grpSpLocks/>
        </xdr:cNvGrpSpPr>
      </xdr:nvGrpSpPr>
      <xdr:grpSpPr>
        <a:xfrm>
          <a:off x="152400" y="0"/>
          <a:ext cx="5095875" cy="4981575"/>
          <a:chOff x="16" y="0"/>
          <a:chExt cx="526" cy="523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16" y="0"/>
            <a:ext cx="526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0" tIns="155448" rIns="0" bIns="0">
            <a:spAutoFit/>
          </a:bodyPr>
          <a:p>
            <a:pPr algn="l">
              <a:defRPr/>
            </a:pPr>
            <a:r>
              <a:rPr lang="en-US" cap="none" sz="8000" b="0" i="0" u="none" baseline="0">
                <a:solidFill>
                  <a:srgbClr val="FF6600"/>
                </a:solidFill>
                <a:latin typeface="Helvetica Light*"/>
                <a:ea typeface="Helvetica Light*"/>
                <a:cs typeface="Helvetica Light*"/>
              </a:rPr>
              <a:t>estadística</a:t>
            </a:r>
            <a:r>
              <a:rPr lang="en-US" cap="none" sz="8000" b="0" i="0" u="none" baseline="0">
                <a:solidFill>
                  <a:srgbClr val="0066CC"/>
                </a:solidFill>
                <a:latin typeface="Helvetica Light*"/>
                <a:ea typeface="Helvetica Light*"/>
                <a:cs typeface="Helvetica Light*"/>
              </a:rPr>
              <a:t> 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3" y="89"/>
            <a:ext cx="325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0" tIns="155448" rIns="0" bIns="0">
            <a:spAutoFit/>
          </a:bodyPr>
          <a:p>
            <a:pPr algn="l">
              <a:defRPr/>
            </a:pPr>
            <a:r>
              <a:rPr lang="en-US" cap="none" sz="8000" b="0" i="0" u="none" baseline="0">
                <a:solidFill>
                  <a:srgbClr val="FF6600"/>
                </a:solidFill>
              </a:rPr>
              <a:t>bàsica 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3" y="174"/>
            <a:ext cx="350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0" tIns="155448" rIns="0" bIns="0">
            <a:spAutoFit/>
          </a:bodyPr>
          <a:p>
            <a:pPr algn="l">
              <a:defRPr/>
            </a:pPr>
            <a:r>
              <a:rPr lang="en-US" cap="none" sz="8000" b="0" i="0" u="none" baseline="0">
                <a:solidFill>
                  <a:srgbClr val="0066CC"/>
                </a:solidFill>
              </a:rPr>
              <a:t>justícia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3" y="274"/>
            <a:ext cx="351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0" tIns="160020" rIns="0" bIns="0">
            <a:spAutoFit/>
          </a:bodyPr>
          <a:p>
            <a:pPr algn="l">
              <a:defRPr/>
            </a:pPr>
            <a:r>
              <a:rPr lang="en-US" cap="none" sz="8000" b="1" i="0" u="none" baseline="0">
                <a:solidFill>
                  <a:srgbClr val="0066CC"/>
                </a:solidFill>
                <a:latin typeface="Helvetica*"/>
                <a:ea typeface="Helvetica*"/>
                <a:cs typeface="Helvetica*"/>
              </a:rPr>
              <a:t>juvenil</a:t>
            </a:r>
            <a:r>
              <a:rPr lang="en-US" cap="none" sz="8000" b="0" i="0" u="none" baseline="0">
                <a:solidFill>
                  <a:srgbClr val="0066CC"/>
                </a:solidFill>
                <a:latin typeface="Helvetica Light*"/>
                <a:ea typeface="Helvetica Light*"/>
                <a:cs typeface="Helvetica Light*"/>
              </a:rPr>
              <a:t> 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3" y="374"/>
            <a:ext cx="255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0" tIns="155448" rIns="0" bIns="0">
            <a:spAutoFit/>
          </a:bodyPr>
          <a:p>
            <a:pPr algn="l">
              <a:defRPr/>
            </a:pPr>
            <a:r>
              <a:rPr lang="en-US" cap="none" sz="8000" b="0" i="0" u="none" baseline="0">
                <a:solidFill>
                  <a:srgbClr val="0066CC"/>
                </a:solidFill>
              </a:rPr>
              <a:t>2012 </a:t>
            </a:r>
          </a:p>
        </xdr:txBody>
      </xdr:sp>
    </xdr:grpSp>
    <xdr:clientData/>
  </xdr:twoCellAnchor>
  <xdr:twoCellAnchor>
    <xdr:from>
      <xdr:col>1</xdr:col>
      <xdr:colOff>0</xdr:colOff>
      <xdr:row>117</xdr:row>
      <xdr:rowOff>171450</xdr:rowOff>
    </xdr:from>
    <xdr:to>
      <xdr:col>17</xdr:col>
      <xdr:colOff>314325</xdr:colOff>
      <xdr:row>138</xdr:row>
      <xdr:rowOff>9525</xdr:rowOff>
    </xdr:to>
    <xdr:graphicFrame>
      <xdr:nvGraphicFramePr>
        <xdr:cNvPr id="9" name="Gráfico 9"/>
        <xdr:cNvGraphicFramePr/>
      </xdr:nvGraphicFramePr>
      <xdr:xfrm>
        <a:off x="390525" y="22783800"/>
        <a:ext cx="65627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782</xdr:row>
      <xdr:rowOff>0</xdr:rowOff>
    </xdr:from>
    <xdr:to>
      <xdr:col>17</xdr:col>
      <xdr:colOff>361950</xdr:colOff>
      <xdr:row>802</xdr:row>
      <xdr:rowOff>66675</xdr:rowOff>
    </xdr:to>
    <xdr:graphicFrame>
      <xdr:nvGraphicFramePr>
        <xdr:cNvPr id="10" name="Gráfico 10"/>
        <xdr:cNvGraphicFramePr/>
      </xdr:nvGraphicFramePr>
      <xdr:xfrm>
        <a:off x="390525" y="151580850"/>
        <a:ext cx="661035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229</xdr:row>
      <xdr:rowOff>161925</xdr:rowOff>
    </xdr:from>
    <xdr:to>
      <xdr:col>17</xdr:col>
      <xdr:colOff>219075</xdr:colOff>
      <xdr:row>250</xdr:row>
      <xdr:rowOff>0</xdr:rowOff>
    </xdr:to>
    <xdr:graphicFrame>
      <xdr:nvGraphicFramePr>
        <xdr:cNvPr id="11" name="Gráfico 11"/>
        <xdr:cNvGraphicFramePr/>
      </xdr:nvGraphicFramePr>
      <xdr:xfrm>
        <a:off x="295275" y="44491275"/>
        <a:ext cx="656272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285</xdr:row>
      <xdr:rowOff>171450</xdr:rowOff>
    </xdr:from>
    <xdr:to>
      <xdr:col>17</xdr:col>
      <xdr:colOff>314325</xdr:colOff>
      <xdr:row>305</xdr:row>
      <xdr:rowOff>180975</xdr:rowOff>
    </xdr:to>
    <xdr:graphicFrame>
      <xdr:nvGraphicFramePr>
        <xdr:cNvPr id="12" name="Gráfico 12"/>
        <xdr:cNvGraphicFramePr/>
      </xdr:nvGraphicFramePr>
      <xdr:xfrm>
        <a:off x="390525" y="55359300"/>
        <a:ext cx="656272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562</xdr:row>
      <xdr:rowOff>9525</xdr:rowOff>
    </xdr:from>
    <xdr:to>
      <xdr:col>17</xdr:col>
      <xdr:colOff>371475</xdr:colOff>
      <xdr:row>581</xdr:row>
      <xdr:rowOff>85725</xdr:rowOff>
    </xdr:to>
    <xdr:graphicFrame>
      <xdr:nvGraphicFramePr>
        <xdr:cNvPr id="13" name="Gráfico 13"/>
        <xdr:cNvGraphicFramePr/>
      </xdr:nvGraphicFramePr>
      <xdr:xfrm>
        <a:off x="390525" y="108918375"/>
        <a:ext cx="6619875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396</xdr:row>
      <xdr:rowOff>133350</xdr:rowOff>
    </xdr:from>
    <xdr:to>
      <xdr:col>17</xdr:col>
      <xdr:colOff>323850</xdr:colOff>
      <xdr:row>416</xdr:row>
      <xdr:rowOff>180975</xdr:rowOff>
    </xdr:to>
    <xdr:graphicFrame>
      <xdr:nvGraphicFramePr>
        <xdr:cNvPr id="14" name="Gráfico 14"/>
        <xdr:cNvGraphicFramePr/>
      </xdr:nvGraphicFramePr>
      <xdr:xfrm>
        <a:off x="390525" y="76847700"/>
        <a:ext cx="657225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452</xdr:row>
      <xdr:rowOff>9525</xdr:rowOff>
    </xdr:from>
    <xdr:to>
      <xdr:col>17</xdr:col>
      <xdr:colOff>371475</xdr:colOff>
      <xdr:row>471</xdr:row>
      <xdr:rowOff>85725</xdr:rowOff>
    </xdr:to>
    <xdr:graphicFrame>
      <xdr:nvGraphicFramePr>
        <xdr:cNvPr id="15" name="Gráfico 15"/>
        <xdr:cNvGraphicFramePr/>
      </xdr:nvGraphicFramePr>
      <xdr:xfrm>
        <a:off x="390525" y="87582375"/>
        <a:ext cx="6619875" cy="3695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507</xdr:row>
      <xdr:rowOff>9525</xdr:rowOff>
    </xdr:from>
    <xdr:to>
      <xdr:col>17</xdr:col>
      <xdr:colOff>371475</xdr:colOff>
      <xdr:row>526</xdr:row>
      <xdr:rowOff>85725</xdr:rowOff>
    </xdr:to>
    <xdr:graphicFrame>
      <xdr:nvGraphicFramePr>
        <xdr:cNvPr id="16" name="Gráfico 16"/>
        <xdr:cNvGraphicFramePr/>
      </xdr:nvGraphicFramePr>
      <xdr:xfrm>
        <a:off x="390525" y="98250375"/>
        <a:ext cx="6619875" cy="3695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617</xdr:row>
      <xdr:rowOff>0</xdr:rowOff>
    </xdr:from>
    <xdr:to>
      <xdr:col>17</xdr:col>
      <xdr:colOff>361950</xdr:colOff>
      <xdr:row>637</xdr:row>
      <xdr:rowOff>66675</xdr:rowOff>
    </xdr:to>
    <xdr:graphicFrame>
      <xdr:nvGraphicFramePr>
        <xdr:cNvPr id="17" name="Gráfico 17"/>
        <xdr:cNvGraphicFramePr/>
      </xdr:nvGraphicFramePr>
      <xdr:xfrm>
        <a:off x="390525" y="119576850"/>
        <a:ext cx="6610350" cy="3876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672</xdr:row>
      <xdr:rowOff>0</xdr:rowOff>
    </xdr:from>
    <xdr:to>
      <xdr:col>17</xdr:col>
      <xdr:colOff>361950</xdr:colOff>
      <xdr:row>692</xdr:row>
      <xdr:rowOff>66675</xdr:rowOff>
    </xdr:to>
    <xdr:graphicFrame>
      <xdr:nvGraphicFramePr>
        <xdr:cNvPr id="18" name="Gráfico 18"/>
        <xdr:cNvGraphicFramePr/>
      </xdr:nvGraphicFramePr>
      <xdr:xfrm>
        <a:off x="390525" y="130244850"/>
        <a:ext cx="6610350" cy="3876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727</xdr:row>
      <xdr:rowOff>0</xdr:rowOff>
    </xdr:from>
    <xdr:to>
      <xdr:col>17</xdr:col>
      <xdr:colOff>361950</xdr:colOff>
      <xdr:row>747</xdr:row>
      <xdr:rowOff>66675</xdr:rowOff>
    </xdr:to>
    <xdr:graphicFrame>
      <xdr:nvGraphicFramePr>
        <xdr:cNvPr id="19" name="Gráfico 20"/>
        <xdr:cNvGraphicFramePr/>
      </xdr:nvGraphicFramePr>
      <xdr:xfrm>
        <a:off x="390525" y="140912850"/>
        <a:ext cx="6610350" cy="3876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173</xdr:row>
      <xdr:rowOff>171450</xdr:rowOff>
    </xdr:from>
    <xdr:to>
      <xdr:col>17</xdr:col>
      <xdr:colOff>314325</xdr:colOff>
      <xdr:row>194</xdr:row>
      <xdr:rowOff>9525</xdr:rowOff>
    </xdr:to>
    <xdr:graphicFrame>
      <xdr:nvGraphicFramePr>
        <xdr:cNvPr id="20" name="Gráfico 11"/>
        <xdr:cNvGraphicFramePr/>
      </xdr:nvGraphicFramePr>
      <xdr:xfrm>
        <a:off x="390525" y="33642300"/>
        <a:ext cx="6562725" cy="3838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341</xdr:row>
      <xdr:rowOff>0</xdr:rowOff>
    </xdr:from>
    <xdr:to>
      <xdr:col>17</xdr:col>
      <xdr:colOff>200025</xdr:colOff>
      <xdr:row>360</xdr:row>
      <xdr:rowOff>161925</xdr:rowOff>
    </xdr:to>
    <xdr:graphicFrame>
      <xdr:nvGraphicFramePr>
        <xdr:cNvPr id="21" name="Chart 87"/>
        <xdr:cNvGraphicFramePr/>
      </xdr:nvGraphicFramePr>
      <xdr:xfrm>
        <a:off x="390525" y="66046350"/>
        <a:ext cx="6448425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3"/>
  <sheetViews>
    <sheetView tabSelected="1" zoomScaleSheetLayoutView="115" zoomScalePageLayoutView="0" workbookViewId="0" topLeftCell="A1">
      <selection activeCell="X58" sqref="X58"/>
    </sheetView>
  </sheetViews>
  <sheetFormatPr defaultColWidth="9.33203125" defaultRowHeight="15" customHeight="1"/>
  <cols>
    <col min="1" max="5" width="6.83203125" style="1" customWidth="1"/>
    <col min="6" max="7" width="6.83203125" style="2" customWidth="1"/>
    <col min="8" max="18" width="6.83203125" style="3" customWidth="1"/>
    <col min="19" max="19" width="5.83203125" style="1" customWidth="1"/>
    <col min="20" max="21" width="9.33203125" style="1" customWidth="1"/>
    <col min="22" max="22" width="10.16015625" style="1" bestFit="1" customWidth="1"/>
    <col min="23" max="16384" width="9.33203125" style="1" customWidth="1"/>
  </cols>
  <sheetData>
    <row r="1" spans="18:19" ht="15" customHeight="1">
      <c r="R1" s="16"/>
      <c r="S1" s="16"/>
    </row>
    <row r="2" spans="18:19" ht="15" customHeight="1">
      <c r="R2" s="16"/>
      <c r="S2" s="16"/>
    </row>
    <row r="3" spans="18:19" ht="15" customHeight="1">
      <c r="R3" s="16"/>
      <c r="S3" s="16"/>
    </row>
    <row r="4" spans="18:19" ht="15" customHeight="1">
      <c r="R4" s="16"/>
      <c r="S4" s="16"/>
    </row>
    <row r="5" spans="5:20" ht="15" customHeight="1">
      <c r="E5" s="22"/>
      <c r="H5" s="22"/>
      <c r="I5" s="23"/>
      <c r="J5" s="24"/>
      <c r="K5" s="24"/>
      <c r="L5" s="24"/>
      <c r="M5" s="24"/>
      <c r="N5" s="24"/>
      <c r="O5" s="24"/>
      <c r="P5" s="24"/>
      <c r="Q5" s="24"/>
      <c r="R5" s="24"/>
      <c r="S5" s="3"/>
      <c r="T5" s="16"/>
    </row>
    <row r="6" spans="5:19" ht="15" customHeight="1">
      <c r="E6" s="22"/>
      <c r="H6" s="22"/>
      <c r="I6" s="23"/>
      <c r="J6" s="24"/>
      <c r="K6" s="24"/>
      <c r="L6" s="24"/>
      <c r="M6" s="24"/>
      <c r="N6" s="24"/>
      <c r="O6" s="24"/>
      <c r="P6" s="24"/>
      <c r="Q6" s="24"/>
      <c r="R6" s="24"/>
      <c r="S6" s="8">
        <v>1</v>
      </c>
    </row>
    <row r="7" spans="1:19" ht="15" customHeight="1">
      <c r="A7" s="2"/>
      <c r="E7" s="22"/>
      <c r="H7" s="22"/>
      <c r="I7" s="23"/>
      <c r="J7" s="24"/>
      <c r="K7" s="24"/>
      <c r="L7" s="24"/>
      <c r="M7" s="24"/>
      <c r="N7" s="24"/>
      <c r="O7" s="24"/>
      <c r="P7" s="24"/>
      <c r="Q7" s="24"/>
      <c r="R7" s="24"/>
      <c r="S7" s="8">
        <v>2</v>
      </c>
    </row>
    <row r="8" spans="4:19" ht="15" customHeight="1"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51"/>
      <c r="P8" s="36"/>
      <c r="Q8" s="36"/>
      <c r="R8" s="36"/>
      <c r="S8" s="8">
        <v>3</v>
      </c>
    </row>
    <row r="9" spans="1:19" ht="15" customHeight="1">
      <c r="A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52"/>
      <c r="P9" s="37"/>
      <c r="Q9" s="37"/>
      <c r="R9" s="37"/>
      <c r="S9" s="8">
        <v>4</v>
      </c>
    </row>
    <row r="10" spans="1:20" ht="15" customHeight="1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52"/>
      <c r="P10" s="37"/>
      <c r="Q10" s="37"/>
      <c r="R10" s="37"/>
      <c r="S10" s="114">
        <v>5</v>
      </c>
      <c r="T10" s="16"/>
    </row>
    <row r="11" spans="1:20" ht="15" customHeight="1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52"/>
      <c r="P11" s="37"/>
      <c r="Q11" s="37"/>
      <c r="R11" s="37"/>
      <c r="S11" s="114">
        <v>6</v>
      </c>
      <c r="T11" s="16"/>
    </row>
    <row r="12" spans="2:20" ht="15" customHeight="1">
      <c r="B12" s="2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53"/>
      <c r="P12" s="38"/>
      <c r="Q12" s="38"/>
      <c r="R12" s="38"/>
      <c r="S12" s="114">
        <v>7</v>
      </c>
      <c r="T12" s="16"/>
    </row>
    <row r="13" spans="2:20" ht="15" customHeight="1">
      <c r="B13" s="22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53"/>
      <c r="P13" s="38"/>
      <c r="Q13" s="38"/>
      <c r="R13" s="38"/>
      <c r="S13" s="114">
        <v>8</v>
      </c>
      <c r="T13" s="16"/>
    </row>
    <row r="14" spans="3:20" ht="15" customHeight="1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53"/>
      <c r="P14" s="38"/>
      <c r="Q14" s="38"/>
      <c r="R14" s="38"/>
      <c r="S14" s="114">
        <v>9</v>
      </c>
      <c r="T14" s="16"/>
    </row>
    <row r="15" spans="3:20" ht="15" customHeight="1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53"/>
      <c r="P15" s="38"/>
      <c r="Q15" s="38"/>
      <c r="R15" s="38"/>
      <c r="S15" s="114">
        <v>10</v>
      </c>
      <c r="T15" s="16"/>
    </row>
    <row r="16" spans="5:20" ht="15" customHeight="1">
      <c r="E16" s="23"/>
      <c r="F16" s="23"/>
      <c r="G16" s="23"/>
      <c r="H16" s="23"/>
      <c r="I16" s="23"/>
      <c r="J16" s="23"/>
      <c r="K16" s="31"/>
      <c r="L16" s="27"/>
      <c r="M16" s="31"/>
      <c r="N16" s="27"/>
      <c r="O16" s="30"/>
      <c r="P16" s="24"/>
      <c r="Q16" s="24"/>
      <c r="R16" s="24"/>
      <c r="S16" s="114">
        <v>11</v>
      </c>
      <c r="T16" s="16"/>
    </row>
    <row r="17" spans="3:20" ht="15" customHeight="1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4"/>
      <c r="P17" s="35"/>
      <c r="Q17" s="35"/>
      <c r="R17" s="35"/>
      <c r="S17" s="114">
        <v>12</v>
      </c>
      <c r="T17" s="16"/>
    </row>
    <row r="18" spans="2:20" ht="15" customHeight="1">
      <c r="B18" s="22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4"/>
      <c r="P18" s="35"/>
      <c r="Q18" s="35"/>
      <c r="R18" s="35"/>
      <c r="S18" s="114">
        <v>13</v>
      </c>
      <c r="T18" s="16"/>
    </row>
    <row r="19" spans="2:19" ht="15" customHeight="1">
      <c r="B19" s="22"/>
      <c r="E19" s="22"/>
      <c r="F19" s="22"/>
      <c r="G19" s="22"/>
      <c r="H19" s="22"/>
      <c r="I19" s="23"/>
      <c r="J19" s="24"/>
      <c r="K19" s="24"/>
      <c r="L19" s="22"/>
      <c r="M19" s="22"/>
      <c r="N19" s="22"/>
      <c r="O19" s="55"/>
      <c r="P19" s="22"/>
      <c r="Q19" s="24"/>
      <c r="R19" s="24"/>
      <c r="S19" s="8">
        <v>14</v>
      </c>
    </row>
    <row r="20" spans="5:19" s="5" customFormat="1" ht="15" customHeight="1">
      <c r="E20" s="22"/>
      <c r="F20" s="22"/>
      <c r="G20" s="22"/>
      <c r="H20" s="22"/>
      <c r="I20" s="23"/>
      <c r="J20" s="24"/>
      <c r="K20" s="24"/>
      <c r="L20" s="26"/>
      <c r="M20" s="26"/>
      <c r="N20" s="26"/>
      <c r="O20" s="26"/>
      <c r="P20" s="24"/>
      <c r="Q20" s="24"/>
      <c r="R20" s="24"/>
      <c r="S20" s="8">
        <v>15</v>
      </c>
    </row>
    <row r="21" spans="3:19" ht="15" customHeight="1">
      <c r="C21" s="22"/>
      <c r="D21" s="22"/>
      <c r="E21" s="22"/>
      <c r="F21" s="22"/>
      <c r="G21" s="22"/>
      <c r="H21" s="22"/>
      <c r="I21" s="23"/>
      <c r="J21" s="24"/>
      <c r="K21" s="24"/>
      <c r="L21" s="27"/>
      <c r="M21" s="27"/>
      <c r="N21" s="27"/>
      <c r="O21" s="28"/>
      <c r="P21" s="24"/>
      <c r="Q21" s="24"/>
      <c r="R21" s="24"/>
      <c r="S21" s="8">
        <v>16</v>
      </c>
    </row>
    <row r="22" spans="3:19" ht="15" customHeight="1">
      <c r="C22" s="22"/>
      <c r="D22" s="22"/>
      <c r="E22" s="22"/>
      <c r="F22" s="22"/>
      <c r="G22" s="22"/>
      <c r="H22" s="22"/>
      <c r="I22" s="23"/>
      <c r="J22" s="24"/>
      <c r="K22" s="24"/>
      <c r="L22" s="27"/>
      <c r="M22" s="29"/>
      <c r="N22" s="27"/>
      <c r="O22" s="30"/>
      <c r="P22" s="24"/>
      <c r="Q22" s="24"/>
      <c r="R22" s="24"/>
      <c r="S22" s="8">
        <v>17</v>
      </c>
    </row>
    <row r="23" spans="3:19" ht="15" customHeight="1">
      <c r="C23" s="22"/>
      <c r="D23" s="22"/>
      <c r="E23" s="22"/>
      <c r="F23" s="22"/>
      <c r="G23" s="22"/>
      <c r="H23" s="22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8">
        <v>18</v>
      </c>
    </row>
    <row r="24" spans="3:19" ht="15" customHeight="1">
      <c r="C24" s="22"/>
      <c r="D24" s="22"/>
      <c r="E24" s="22"/>
      <c r="F24" s="22"/>
      <c r="G24" s="22"/>
      <c r="H24" s="22"/>
      <c r="I24" s="23"/>
      <c r="J24" s="24"/>
      <c r="K24" s="24"/>
      <c r="L24" s="26"/>
      <c r="M24" s="26"/>
      <c r="N24" s="26"/>
      <c r="O24" s="26"/>
      <c r="P24" s="24"/>
      <c r="Q24" s="24"/>
      <c r="R24" s="24"/>
      <c r="S24" s="8">
        <v>19</v>
      </c>
    </row>
    <row r="25" spans="3:19" ht="15" customHeight="1">
      <c r="C25" s="22"/>
      <c r="D25" s="22"/>
      <c r="E25" s="22"/>
      <c r="F25" s="22"/>
      <c r="G25" s="22"/>
      <c r="H25" s="22"/>
      <c r="I25" s="23"/>
      <c r="J25" s="24"/>
      <c r="K25" s="24"/>
      <c r="L25" s="27"/>
      <c r="M25" s="31"/>
      <c r="N25" s="27"/>
      <c r="O25" s="30"/>
      <c r="P25" s="24"/>
      <c r="Q25" s="24"/>
      <c r="R25" s="24"/>
      <c r="S25" s="8">
        <v>20</v>
      </c>
    </row>
    <row r="26" spans="4:19" ht="15" customHeight="1">
      <c r="D26" s="22"/>
      <c r="E26" s="22"/>
      <c r="F26" s="22"/>
      <c r="G26" s="22"/>
      <c r="H26" s="22"/>
      <c r="I26" s="23"/>
      <c r="J26" s="24"/>
      <c r="K26" s="24"/>
      <c r="L26" s="27"/>
      <c r="M26" s="31"/>
      <c r="N26" s="27"/>
      <c r="O26" s="30"/>
      <c r="P26" s="24"/>
      <c r="Q26" s="24"/>
      <c r="R26" s="24"/>
      <c r="S26" s="8">
        <v>21</v>
      </c>
    </row>
    <row r="27" spans="4:19" ht="15" customHeight="1">
      <c r="D27" s="22"/>
      <c r="E27" s="22"/>
      <c r="F27" s="22"/>
      <c r="G27" s="22"/>
      <c r="H27" s="22"/>
      <c r="I27" s="23"/>
      <c r="J27" s="24"/>
      <c r="K27" s="24"/>
      <c r="L27" s="27"/>
      <c r="M27" s="31"/>
      <c r="N27" s="27"/>
      <c r="O27" s="30"/>
      <c r="P27" s="24"/>
      <c r="Q27" s="24"/>
      <c r="R27" s="24"/>
      <c r="S27" s="8">
        <v>22</v>
      </c>
    </row>
    <row r="28" spans="1:19" ht="15" customHeight="1">
      <c r="A28" s="115">
        <v>15</v>
      </c>
      <c r="B28" s="115"/>
      <c r="D28" s="22"/>
      <c r="E28" s="22"/>
      <c r="F28" s="22"/>
      <c r="G28" s="22"/>
      <c r="H28" s="22"/>
      <c r="I28" s="23"/>
      <c r="J28" s="24"/>
      <c r="K28" s="24"/>
      <c r="L28" s="27"/>
      <c r="M28" s="31"/>
      <c r="N28" s="27"/>
      <c r="O28" s="30"/>
      <c r="P28" s="24"/>
      <c r="Q28" s="24"/>
      <c r="R28" s="24"/>
      <c r="S28" s="8">
        <v>23</v>
      </c>
    </row>
    <row r="29" spans="1:19" ht="15" customHeight="1">
      <c r="A29" s="115"/>
      <c r="B29" s="115"/>
      <c r="D29" s="22"/>
      <c r="E29" s="22"/>
      <c r="F29" s="22"/>
      <c r="G29" s="22"/>
      <c r="H29" s="22"/>
      <c r="I29" s="23"/>
      <c r="J29" s="24"/>
      <c r="K29" s="24"/>
      <c r="L29" s="27"/>
      <c r="M29" s="31"/>
      <c r="N29" s="27"/>
      <c r="O29" s="30"/>
      <c r="P29" s="24"/>
      <c r="Q29" s="24"/>
      <c r="R29" s="24"/>
      <c r="S29" s="8">
        <v>24</v>
      </c>
    </row>
    <row r="30" spans="1:19" ht="15" customHeight="1">
      <c r="A30" s="115"/>
      <c r="B30" s="115"/>
      <c r="C30" s="22"/>
      <c r="D30" s="22"/>
      <c r="E30" s="22"/>
      <c r="F30" s="22"/>
      <c r="G30" s="22"/>
      <c r="H30" s="22"/>
      <c r="I30" s="23"/>
      <c r="J30" s="24"/>
      <c r="K30" s="24"/>
      <c r="L30" s="27"/>
      <c r="M30" s="31"/>
      <c r="N30" s="27"/>
      <c r="O30" s="30"/>
      <c r="P30" s="24"/>
      <c r="Q30" s="24"/>
      <c r="R30" s="24"/>
      <c r="S30" s="8">
        <v>25</v>
      </c>
    </row>
    <row r="31" spans="1:19" ht="15" customHeight="1">
      <c r="A31" s="115"/>
      <c r="B31" s="115"/>
      <c r="D31" s="22"/>
      <c r="E31" s="22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8">
        <v>26</v>
      </c>
    </row>
    <row r="32" spans="4:19" ht="15" customHeight="1">
      <c r="D32" s="25"/>
      <c r="E32" s="25"/>
      <c r="F32" s="25"/>
      <c r="G32" s="25"/>
      <c r="H32" s="25"/>
      <c r="I32" s="25"/>
      <c r="J32" s="24"/>
      <c r="K32" s="26"/>
      <c r="L32" s="26"/>
      <c r="M32" s="26"/>
      <c r="N32" s="26"/>
      <c r="O32" s="26"/>
      <c r="P32" s="24"/>
      <c r="Q32" s="24"/>
      <c r="R32" s="24"/>
      <c r="S32" s="8">
        <v>27</v>
      </c>
    </row>
    <row r="33" spans="4:19" ht="15" customHeight="1">
      <c r="D33" s="23"/>
      <c r="E33" s="23"/>
      <c r="F33" s="23"/>
      <c r="G33" s="23"/>
      <c r="J33" s="23"/>
      <c r="K33" s="31"/>
      <c r="L33" s="27"/>
      <c r="M33" s="31"/>
      <c r="N33" s="27"/>
      <c r="O33" s="30"/>
      <c r="P33" s="24"/>
      <c r="Q33" s="24"/>
      <c r="R33" s="24"/>
      <c r="S33" s="8">
        <v>28</v>
      </c>
    </row>
    <row r="34" spans="4:19" ht="15" customHeight="1">
      <c r="D34" s="23"/>
      <c r="E34" s="23"/>
      <c r="F34" s="23"/>
      <c r="G34" s="23"/>
      <c r="J34" s="23"/>
      <c r="K34" s="31"/>
      <c r="L34" s="27"/>
      <c r="M34" s="31"/>
      <c r="N34" s="27"/>
      <c r="O34" s="30"/>
      <c r="P34" s="24"/>
      <c r="Q34" s="24"/>
      <c r="R34" s="24"/>
      <c r="S34" s="8">
        <v>29</v>
      </c>
    </row>
    <row r="35" spans="2:19" ht="15" customHeight="1">
      <c r="B35" s="22"/>
      <c r="C35" s="22"/>
      <c r="D35" s="22"/>
      <c r="E35" s="22"/>
      <c r="F35" s="23"/>
      <c r="G35" s="23"/>
      <c r="J35" s="24"/>
      <c r="K35" s="24"/>
      <c r="L35" s="24"/>
      <c r="M35" s="24"/>
      <c r="N35" s="24"/>
      <c r="O35" s="24"/>
      <c r="P35" s="24"/>
      <c r="Q35" s="24"/>
      <c r="R35" s="24"/>
      <c r="S35" s="8">
        <v>30</v>
      </c>
    </row>
    <row r="36" spans="2:19" ht="15" customHeight="1">
      <c r="B36" s="22"/>
      <c r="C36" s="22"/>
      <c r="D36" s="25"/>
      <c r="E36" s="25"/>
      <c r="F36" s="25"/>
      <c r="G36" s="25"/>
      <c r="J36" s="24"/>
      <c r="K36" s="26"/>
      <c r="L36" s="26"/>
      <c r="M36" s="26"/>
      <c r="N36" s="26"/>
      <c r="O36" s="26"/>
      <c r="P36" s="24"/>
      <c r="Q36" s="24"/>
      <c r="R36" s="24"/>
      <c r="S36" s="8">
        <v>31</v>
      </c>
    </row>
    <row r="37" spans="2:19" ht="15" customHeight="1">
      <c r="B37" s="22"/>
      <c r="C37" s="22"/>
      <c r="D37" s="23"/>
      <c r="E37" s="23"/>
      <c r="F37" s="23"/>
      <c r="G37" s="23"/>
      <c r="H37" s="23"/>
      <c r="I37" s="32"/>
      <c r="J37" s="32"/>
      <c r="K37" s="31"/>
      <c r="L37" s="27"/>
      <c r="M37" s="31"/>
      <c r="N37" s="27"/>
      <c r="O37" s="30"/>
      <c r="P37" s="24"/>
      <c r="Q37" s="24"/>
      <c r="R37" s="24"/>
      <c r="S37" s="8">
        <v>32</v>
      </c>
    </row>
    <row r="38" spans="2:19" ht="15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54"/>
      <c r="P38" s="35"/>
      <c r="Q38" s="35"/>
      <c r="R38" s="35"/>
      <c r="S38" s="8">
        <v>33</v>
      </c>
    </row>
    <row r="39" spans="1:19" ht="1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54"/>
      <c r="P39" s="35"/>
      <c r="Q39" s="35"/>
      <c r="R39" s="35"/>
      <c r="S39" s="8">
        <v>34</v>
      </c>
    </row>
    <row r="40" spans="2:20" ht="15" customHeight="1">
      <c r="B40" s="22"/>
      <c r="C40" s="22"/>
      <c r="D40" s="22"/>
      <c r="E40" s="22"/>
      <c r="F40" s="23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114">
        <v>35</v>
      </c>
      <c r="T40" s="16"/>
    </row>
    <row r="41" spans="2:20" ht="15" customHeight="1">
      <c r="B41" s="22"/>
      <c r="C41" s="22"/>
      <c r="D41" s="33"/>
      <c r="E41" s="22"/>
      <c r="F41" s="23"/>
      <c r="G41" s="23"/>
      <c r="H41" s="24"/>
      <c r="I41" s="24"/>
      <c r="J41" s="24"/>
      <c r="K41" s="26"/>
      <c r="L41" s="26"/>
      <c r="M41" s="26"/>
      <c r="N41" s="26"/>
      <c r="O41" s="26"/>
      <c r="P41" s="24"/>
      <c r="Q41" s="24"/>
      <c r="R41" s="24"/>
      <c r="S41" s="114">
        <v>36</v>
      </c>
      <c r="T41" s="16"/>
    </row>
    <row r="42" spans="2:20" ht="15" customHeight="1">
      <c r="B42" s="22"/>
      <c r="C42" s="22"/>
      <c r="D42" s="23"/>
      <c r="E42" s="23"/>
      <c r="F42" s="23"/>
      <c r="G42" s="23"/>
      <c r="H42" s="23"/>
      <c r="I42" s="23"/>
      <c r="J42" s="23"/>
      <c r="K42" s="27"/>
      <c r="L42" s="27"/>
      <c r="M42" s="27"/>
      <c r="N42" s="27"/>
      <c r="O42" s="28"/>
      <c r="P42" s="24"/>
      <c r="Q42" s="24"/>
      <c r="R42" s="24"/>
      <c r="S42" s="114">
        <v>37</v>
      </c>
      <c r="T42" s="16"/>
    </row>
    <row r="43" spans="2:20" ht="15" customHeight="1">
      <c r="B43" s="22"/>
      <c r="E43" s="23"/>
      <c r="F43" s="23"/>
      <c r="G43" s="23"/>
      <c r="H43" s="23"/>
      <c r="I43" s="23"/>
      <c r="J43" s="23"/>
      <c r="K43" s="31"/>
      <c r="L43" s="27"/>
      <c r="M43" s="31"/>
      <c r="N43" s="27"/>
      <c r="O43" s="30"/>
      <c r="P43" s="24"/>
      <c r="Q43" s="24"/>
      <c r="R43" s="24"/>
      <c r="S43" s="114">
        <v>38</v>
      </c>
      <c r="T43" s="16"/>
    </row>
    <row r="44" spans="2:20" ht="15" customHeight="1">
      <c r="B44" s="22"/>
      <c r="E44" s="23"/>
      <c r="F44" s="23"/>
      <c r="G44" s="23"/>
      <c r="H44" s="23"/>
      <c r="I44" s="23"/>
      <c r="J44" s="23"/>
      <c r="K44" s="27"/>
      <c r="L44" s="27"/>
      <c r="M44" s="27"/>
      <c r="N44" s="27"/>
      <c r="O44" s="28"/>
      <c r="P44" s="24"/>
      <c r="Q44" s="24"/>
      <c r="R44" s="24"/>
      <c r="S44" s="114">
        <v>39</v>
      </c>
      <c r="T44" s="16"/>
    </row>
    <row r="45" spans="2:20" ht="15" customHeight="1">
      <c r="B45" s="22"/>
      <c r="E45" s="22"/>
      <c r="F45" s="23"/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14">
        <v>40</v>
      </c>
      <c r="T45" s="16"/>
    </row>
    <row r="46" spans="2:20" ht="15" customHeight="1">
      <c r="B46" s="22"/>
      <c r="E46" s="22"/>
      <c r="F46" s="22"/>
      <c r="G46" s="23"/>
      <c r="H46" s="23"/>
      <c r="I46" s="24"/>
      <c r="J46" s="24"/>
      <c r="K46" s="26"/>
      <c r="L46" s="26"/>
      <c r="M46" s="26"/>
      <c r="N46" s="26"/>
      <c r="O46" s="26"/>
      <c r="P46" s="24"/>
      <c r="Q46" s="24"/>
      <c r="R46" s="24"/>
      <c r="S46" s="114">
        <v>41</v>
      </c>
      <c r="T46" s="16"/>
    </row>
    <row r="47" spans="2:20" ht="15" customHeight="1">
      <c r="B47" s="22"/>
      <c r="C47" s="22"/>
      <c r="D47" s="23"/>
      <c r="E47" s="23"/>
      <c r="F47" s="23"/>
      <c r="G47" s="23"/>
      <c r="H47" s="23"/>
      <c r="I47" s="23"/>
      <c r="J47" s="23"/>
      <c r="K47" s="31"/>
      <c r="L47" s="27"/>
      <c r="M47" s="31"/>
      <c r="N47" s="27"/>
      <c r="O47" s="30"/>
      <c r="P47" s="24"/>
      <c r="Q47" s="24"/>
      <c r="R47" s="24"/>
      <c r="S47" s="114">
        <v>42</v>
      </c>
      <c r="T47" s="16"/>
    </row>
    <row r="48" spans="2:20" ht="15" customHeight="1">
      <c r="B48" s="22"/>
      <c r="C48" s="22"/>
      <c r="D48" s="23"/>
      <c r="E48" s="23"/>
      <c r="F48" s="23"/>
      <c r="G48" s="23"/>
      <c r="H48" s="23"/>
      <c r="I48" s="23"/>
      <c r="J48" s="31"/>
      <c r="K48" s="27"/>
      <c r="L48" s="31"/>
      <c r="M48" s="27"/>
      <c r="N48" s="24"/>
      <c r="O48" s="30"/>
      <c r="P48" s="24"/>
      <c r="Q48" s="24"/>
      <c r="R48" s="24"/>
      <c r="S48" s="114">
        <v>43</v>
      </c>
      <c r="T48" s="16"/>
    </row>
    <row r="49" spans="2:20" ht="15" customHeight="1">
      <c r="B49" s="22"/>
      <c r="C49" s="22"/>
      <c r="D49" s="23"/>
      <c r="E49" s="23"/>
      <c r="F49" s="23"/>
      <c r="G49" s="23"/>
      <c r="H49" s="23"/>
      <c r="I49" s="23"/>
      <c r="J49" s="31"/>
      <c r="K49" s="27"/>
      <c r="L49" s="31"/>
      <c r="M49" s="27"/>
      <c r="N49" s="24"/>
      <c r="O49" s="30"/>
      <c r="P49" s="24"/>
      <c r="Q49" s="24"/>
      <c r="R49" s="24"/>
      <c r="S49" s="114">
        <v>44</v>
      </c>
      <c r="T49" s="16"/>
    </row>
    <row r="50" spans="2:20" ht="15" customHeight="1">
      <c r="B50" s="22"/>
      <c r="C50" s="22"/>
      <c r="D50" s="22"/>
      <c r="E50" s="22"/>
      <c r="F50" s="23"/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14">
        <v>45</v>
      </c>
      <c r="T50" s="16"/>
    </row>
    <row r="51" spans="2:20" ht="15" customHeight="1">
      <c r="B51" s="22"/>
      <c r="C51" s="22"/>
      <c r="D51" s="22"/>
      <c r="E51" s="22"/>
      <c r="F51" s="23"/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14">
        <v>46</v>
      </c>
      <c r="T51" s="16"/>
    </row>
    <row r="52" spans="2:20" ht="15" customHeight="1">
      <c r="B52" s="22"/>
      <c r="C52" s="22"/>
      <c r="D52" s="34"/>
      <c r="E52" s="22"/>
      <c r="F52" s="23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14">
        <v>47</v>
      </c>
      <c r="T52" s="16"/>
    </row>
    <row r="53" spans="2:20" ht="1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55"/>
      <c r="P53" s="22"/>
      <c r="Q53" s="22"/>
      <c r="R53" s="24"/>
      <c r="S53" s="114">
        <v>48</v>
      </c>
      <c r="T53" s="16"/>
    </row>
    <row r="54" spans="2:20" ht="15" customHeight="1">
      <c r="B54" s="22"/>
      <c r="C54" s="22"/>
      <c r="D54" s="22"/>
      <c r="E54" s="22"/>
      <c r="F54" s="23"/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114">
        <v>49</v>
      </c>
      <c r="T54" s="16"/>
    </row>
    <row r="55" spans="18:20" ht="15" customHeight="1">
      <c r="R55" s="16"/>
      <c r="S55" s="114">
        <v>50</v>
      </c>
      <c r="T55" s="16"/>
    </row>
    <row r="56" spans="18:20" ht="15" customHeight="1">
      <c r="R56" s="16"/>
      <c r="S56" s="114">
        <v>51</v>
      </c>
      <c r="T56" s="16"/>
    </row>
    <row r="57" spans="1:19" ht="21.75" customHeight="1">
      <c r="A57" s="117">
        <v>1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9">
        <v>0</v>
      </c>
    </row>
    <row r="58" spans="1:19" ht="21.7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0">
        <v>0</v>
      </c>
    </row>
    <row r="59" spans="1:19" ht="12" customHeight="1">
      <c r="A59" s="116" t="s">
        <v>11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0">
        <v>0</v>
      </c>
    </row>
    <row r="60" spans="18:19" ht="15" customHeight="1">
      <c r="R60" s="16"/>
      <c r="S60" s="8"/>
    </row>
    <row r="61" spans="2:19" ht="15" customHeight="1">
      <c r="B61" s="18" t="s">
        <v>1</v>
      </c>
      <c r="F61" s="1"/>
      <c r="R61" s="16"/>
      <c r="S61" s="8">
        <v>1</v>
      </c>
    </row>
    <row r="62" spans="18:19" ht="15" customHeight="1">
      <c r="R62" s="16"/>
      <c r="S62" s="8">
        <v>2</v>
      </c>
    </row>
    <row r="63" spans="6:19" ht="15" customHeight="1">
      <c r="F63" s="1"/>
      <c r="G63" s="1"/>
      <c r="H63" s="1"/>
      <c r="I63" s="1"/>
      <c r="J63" s="1"/>
      <c r="K63" s="1"/>
      <c r="L63" s="1"/>
      <c r="M63" s="1"/>
      <c r="N63" s="1"/>
      <c r="O63" s="56"/>
      <c r="P63" s="1"/>
      <c r="R63" s="16"/>
      <c r="S63" s="8">
        <v>4</v>
      </c>
    </row>
    <row r="64" spans="3:19" s="5" customFormat="1" ht="15" customHeight="1">
      <c r="C64" s="1"/>
      <c r="D64" s="69" t="s">
        <v>81</v>
      </c>
      <c r="E64" s="69"/>
      <c r="F64" s="69"/>
      <c r="G64" s="69"/>
      <c r="H64" s="69"/>
      <c r="I64" s="69"/>
      <c r="J64" s="69"/>
      <c r="K64" s="48">
        <v>2012</v>
      </c>
      <c r="L64" s="48"/>
      <c r="M64" s="48">
        <v>2011</v>
      </c>
      <c r="N64" s="48"/>
      <c r="O64" s="48" t="s">
        <v>0</v>
      </c>
      <c r="P64" s="3"/>
      <c r="Q64" s="3"/>
      <c r="R64" s="16"/>
      <c r="S64" s="8">
        <v>5</v>
      </c>
    </row>
    <row r="65" spans="4:19" ht="15" customHeight="1">
      <c r="D65" s="11" t="s">
        <v>3</v>
      </c>
      <c r="E65" s="11"/>
      <c r="F65" s="11"/>
      <c r="G65" s="11"/>
      <c r="H65" s="11"/>
      <c r="I65" s="11"/>
      <c r="J65" s="11"/>
      <c r="K65" s="12">
        <f>+Q140</f>
        <v>6422</v>
      </c>
      <c r="L65" s="12"/>
      <c r="M65" s="12">
        <f>+P140</f>
        <v>6888</v>
      </c>
      <c r="N65" s="12"/>
      <c r="O65" s="20">
        <f>+K65-M65</f>
        <v>-466</v>
      </c>
      <c r="R65" s="16"/>
      <c r="S65" s="8">
        <v>6</v>
      </c>
    </row>
    <row r="66" spans="4:19" ht="15" customHeight="1">
      <c r="D66" s="11" t="s">
        <v>82</v>
      </c>
      <c r="E66" s="11"/>
      <c r="F66" s="11"/>
      <c r="G66" s="11"/>
      <c r="H66" s="11"/>
      <c r="I66" s="11"/>
      <c r="J66" s="11"/>
      <c r="K66" s="12">
        <f>+Q144</f>
        <v>1942</v>
      </c>
      <c r="L66" s="12"/>
      <c r="M66" s="12">
        <f>+P144</f>
        <v>2085</v>
      </c>
      <c r="N66" s="12"/>
      <c r="O66" s="20">
        <f>+K66-M66</f>
        <v>-143</v>
      </c>
      <c r="R66" s="16"/>
      <c r="S66" s="8">
        <v>7</v>
      </c>
    </row>
    <row r="67" spans="6:19" ht="15" customHeight="1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R67" s="16"/>
      <c r="S67" s="8">
        <v>8</v>
      </c>
    </row>
    <row r="68" spans="4:19" ht="15" customHeight="1">
      <c r="D68" s="69" t="s">
        <v>83</v>
      </c>
      <c r="E68" s="69"/>
      <c r="F68" s="69"/>
      <c r="G68" s="69"/>
      <c r="H68" s="69"/>
      <c r="I68" s="69"/>
      <c r="J68" s="69"/>
      <c r="K68" s="48">
        <v>2012</v>
      </c>
      <c r="L68" s="48"/>
      <c r="M68" s="48">
        <v>2011</v>
      </c>
      <c r="N68" s="48"/>
      <c r="O68" s="48" t="s">
        <v>0</v>
      </c>
      <c r="P68" s="1"/>
      <c r="R68" s="16"/>
      <c r="S68" s="8">
        <v>9</v>
      </c>
    </row>
    <row r="69" spans="4:19" ht="15" customHeight="1">
      <c r="D69" s="11" t="str">
        <f>+B196</f>
        <v>Població anual 14-17 anys</v>
      </c>
      <c r="E69" s="11"/>
      <c r="F69" s="11"/>
      <c r="G69" s="11"/>
      <c r="H69" s="11"/>
      <c r="I69" s="11"/>
      <c r="J69" s="11"/>
      <c r="K69" s="12">
        <f>+Q196</f>
        <v>3488</v>
      </c>
      <c r="L69" s="12"/>
      <c r="M69" s="12">
        <f>+P196</f>
        <v>3626</v>
      </c>
      <c r="N69" s="12"/>
      <c r="O69" s="20">
        <f aca="true" t="shared" si="0" ref="O69:O74">+K69-M69</f>
        <v>-138</v>
      </c>
      <c r="P69" s="1"/>
      <c r="R69" s="16"/>
      <c r="S69" s="8">
        <v>10</v>
      </c>
    </row>
    <row r="70" spans="4:19" ht="15" customHeight="1">
      <c r="D70" s="11" t="str">
        <f>+B197</f>
        <v>Població anual 18-21</v>
      </c>
      <c r="E70" s="11"/>
      <c r="F70" s="11"/>
      <c r="G70" s="11"/>
      <c r="H70" s="11"/>
      <c r="I70" s="11"/>
      <c r="J70" s="12"/>
      <c r="K70" s="12">
        <f>+Q197</f>
        <v>2934</v>
      </c>
      <c r="L70" s="12"/>
      <c r="M70" s="12">
        <f>+P197</f>
        <v>3262</v>
      </c>
      <c r="N70" s="12"/>
      <c r="O70" s="12">
        <f t="shared" si="0"/>
        <v>-328</v>
      </c>
      <c r="P70" s="1"/>
      <c r="R70" s="16"/>
      <c r="S70" s="8">
        <v>11</v>
      </c>
    </row>
    <row r="71" spans="4:19" ht="15" customHeight="1">
      <c r="D71" s="11" t="s">
        <v>7</v>
      </c>
      <c r="E71" s="11"/>
      <c r="F71" s="11"/>
      <c r="G71" s="11"/>
      <c r="H71" s="11"/>
      <c r="I71" s="11"/>
      <c r="J71" s="12"/>
      <c r="K71" s="12">
        <f>+Q252</f>
        <v>5294</v>
      </c>
      <c r="L71" s="12"/>
      <c r="M71" s="12">
        <f>+P252</f>
        <v>5641</v>
      </c>
      <c r="N71" s="12"/>
      <c r="O71" s="12">
        <f t="shared" si="0"/>
        <v>-347</v>
      </c>
      <c r="P71" s="1"/>
      <c r="R71" s="16"/>
      <c r="S71" s="8">
        <v>12</v>
      </c>
    </row>
    <row r="72" spans="4:19" ht="15" customHeight="1">
      <c r="D72" s="11" t="s">
        <v>8</v>
      </c>
      <c r="E72" s="11"/>
      <c r="F72" s="11"/>
      <c r="G72" s="11"/>
      <c r="H72" s="11"/>
      <c r="I72" s="11"/>
      <c r="J72" s="12"/>
      <c r="K72" s="12">
        <f>+Q253</f>
        <v>1128</v>
      </c>
      <c r="L72" s="12"/>
      <c r="M72" s="12">
        <f>+P253</f>
        <v>1247</v>
      </c>
      <c r="N72" s="12"/>
      <c r="O72" s="12">
        <f t="shared" si="0"/>
        <v>-119</v>
      </c>
      <c r="P72" s="1"/>
      <c r="R72" s="16"/>
      <c r="S72" s="8">
        <v>13</v>
      </c>
    </row>
    <row r="73" spans="2:19" ht="15" customHeight="1">
      <c r="B73" s="3"/>
      <c r="C73" s="3"/>
      <c r="D73" s="11" t="s">
        <v>9</v>
      </c>
      <c r="E73" s="11"/>
      <c r="F73" s="11"/>
      <c r="G73" s="11"/>
      <c r="H73" s="11"/>
      <c r="I73" s="11"/>
      <c r="J73" s="12"/>
      <c r="K73" s="12">
        <f>+Q308</f>
        <v>3833</v>
      </c>
      <c r="L73" s="12"/>
      <c r="M73" s="12">
        <f>+P308</f>
        <v>4264</v>
      </c>
      <c r="N73" s="12"/>
      <c r="O73" s="12">
        <f t="shared" si="0"/>
        <v>-431</v>
      </c>
      <c r="R73" s="16"/>
      <c r="S73" s="8">
        <v>14</v>
      </c>
    </row>
    <row r="74" spans="2:19" ht="15" customHeight="1">
      <c r="B74" s="3"/>
      <c r="C74" s="3"/>
      <c r="D74" s="11" t="s">
        <v>10</v>
      </c>
      <c r="E74" s="11"/>
      <c r="F74" s="11"/>
      <c r="G74" s="11"/>
      <c r="H74" s="11"/>
      <c r="I74" s="11"/>
      <c r="J74" s="12"/>
      <c r="K74" s="12">
        <f>+Q309</f>
        <v>2589</v>
      </c>
      <c r="L74" s="12"/>
      <c r="M74" s="12">
        <f>+P309</f>
        <v>2624</v>
      </c>
      <c r="N74" s="12"/>
      <c r="O74" s="12">
        <f t="shared" si="0"/>
        <v>-35</v>
      </c>
      <c r="R74" s="16"/>
      <c r="S74" s="8">
        <v>15</v>
      </c>
    </row>
    <row r="75" spans="6:19" ht="15" customHeight="1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R75" s="16"/>
      <c r="S75" s="8">
        <v>16</v>
      </c>
    </row>
    <row r="76" spans="4:19" ht="15" customHeight="1">
      <c r="D76" s="69" t="s">
        <v>84</v>
      </c>
      <c r="E76" s="69"/>
      <c r="F76" s="69"/>
      <c r="G76" s="69"/>
      <c r="H76" s="69"/>
      <c r="I76" s="69"/>
      <c r="J76" s="69"/>
      <c r="K76" s="48">
        <v>2012</v>
      </c>
      <c r="L76" s="48"/>
      <c r="M76" s="48">
        <v>2011</v>
      </c>
      <c r="N76" s="48"/>
      <c r="O76" s="48" t="s">
        <v>0</v>
      </c>
      <c r="P76" s="1"/>
      <c r="R76" s="16"/>
      <c r="S76" s="8">
        <v>17</v>
      </c>
    </row>
    <row r="77" spans="4:19" ht="15" customHeight="1">
      <c r="D77" s="11" t="str">
        <f>+B368</f>
        <v>% Assessorament tècnic</v>
      </c>
      <c r="E77" s="11"/>
      <c r="F77" s="11"/>
      <c r="G77" s="11"/>
      <c r="H77" s="11"/>
      <c r="I77" s="11"/>
      <c r="J77" s="12"/>
      <c r="K77" s="14">
        <f>+Q368</f>
        <v>44.077834179357026</v>
      </c>
      <c r="L77" s="14"/>
      <c r="M77" s="14">
        <f>+P368</f>
        <v>42.949074441884484</v>
      </c>
      <c r="N77" s="41"/>
      <c r="O77" s="41">
        <f>+K77-M77</f>
        <v>1.1287597374725422</v>
      </c>
      <c r="P77" s="1"/>
      <c r="R77" s="16"/>
      <c r="S77" s="8">
        <v>18</v>
      </c>
    </row>
    <row r="78" spans="4:19" ht="15" customHeight="1">
      <c r="D78" s="11" t="str">
        <f>+B369</f>
        <v>% Mediació</v>
      </c>
      <c r="E78" s="11"/>
      <c r="F78" s="11"/>
      <c r="G78" s="11"/>
      <c r="H78" s="11"/>
      <c r="I78" s="11"/>
      <c r="J78" s="12"/>
      <c r="K78" s="14">
        <f>+Q369</f>
        <v>18.062605752961083</v>
      </c>
      <c r="L78" s="14"/>
      <c r="M78" s="14">
        <f>+P369</f>
        <v>18.741558751092395</v>
      </c>
      <c r="N78" s="41"/>
      <c r="O78" s="41">
        <f>+K78-M78</f>
        <v>-0.6789529981313116</v>
      </c>
      <c r="P78" s="1"/>
      <c r="R78" s="16"/>
      <c r="S78" s="8">
        <v>19</v>
      </c>
    </row>
    <row r="79" spans="4:19" ht="15" customHeight="1">
      <c r="D79" s="11" t="str">
        <f>+B370</f>
        <v>% Medi Obert</v>
      </c>
      <c r="E79" s="11"/>
      <c r="F79" s="11"/>
      <c r="G79" s="11"/>
      <c r="H79" s="11"/>
      <c r="I79" s="11"/>
      <c r="J79" s="12"/>
      <c r="K79" s="14">
        <f>+Q370</f>
        <v>30.465313028764808</v>
      </c>
      <c r="L79" s="14"/>
      <c r="M79" s="14">
        <f>+P370</f>
        <v>30.76189719551919</v>
      </c>
      <c r="N79" s="41"/>
      <c r="O79" s="41">
        <f>+K79-M79</f>
        <v>-0.29658416675438204</v>
      </c>
      <c r="P79" s="1"/>
      <c r="R79" s="16"/>
      <c r="S79" s="8">
        <v>20</v>
      </c>
    </row>
    <row r="80" spans="4:19" ht="15" customHeight="1">
      <c r="D80" s="11" t="str">
        <f>+B371</f>
        <v>% Internament en Centre Educatiu</v>
      </c>
      <c r="E80" s="11"/>
      <c r="F80" s="11"/>
      <c r="G80" s="11"/>
      <c r="H80" s="11"/>
      <c r="I80" s="11"/>
      <c r="J80" s="12"/>
      <c r="K80" s="14">
        <f>+Q371</f>
        <v>7.39424703891709</v>
      </c>
      <c r="L80" s="14"/>
      <c r="M80" s="14">
        <f>+P371</f>
        <v>7.547469611503933</v>
      </c>
      <c r="N80" s="41"/>
      <c r="O80" s="41">
        <f>+K80-M80</f>
        <v>-0.15322257258684324</v>
      </c>
      <c r="P80" s="1"/>
      <c r="R80" s="16"/>
      <c r="S80" s="8">
        <v>21</v>
      </c>
    </row>
    <row r="81" spans="6:19" ht="15" customHeight="1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16"/>
      <c r="S81" s="8">
        <v>22</v>
      </c>
    </row>
    <row r="82" spans="4:19" ht="15" customHeight="1">
      <c r="D82" s="69" t="str">
        <f>+B396</f>
        <v>Expedients incoats</v>
      </c>
      <c r="F82" s="1"/>
      <c r="G82" s="1"/>
      <c r="H82" s="1"/>
      <c r="I82" s="1"/>
      <c r="J82" s="1"/>
      <c r="K82" s="48">
        <v>2012</v>
      </c>
      <c r="L82" s="48"/>
      <c r="M82" s="48">
        <v>2011</v>
      </c>
      <c r="N82" s="48"/>
      <c r="O82" s="48" t="s">
        <v>0</v>
      </c>
      <c r="P82" s="1"/>
      <c r="R82" s="16"/>
      <c r="S82" s="8">
        <v>23</v>
      </c>
    </row>
    <row r="83" spans="4:19" ht="15" customHeight="1">
      <c r="D83" s="11" t="s">
        <v>54</v>
      </c>
      <c r="E83" s="11"/>
      <c r="F83" s="11"/>
      <c r="G83" s="11"/>
      <c r="H83" s="11"/>
      <c r="I83" s="11"/>
      <c r="J83" s="11"/>
      <c r="K83" s="12">
        <f>+Q419</f>
        <v>4333</v>
      </c>
      <c r="L83" s="12"/>
      <c r="M83" s="12">
        <f>+P419</f>
        <v>4388</v>
      </c>
      <c r="N83" s="12"/>
      <c r="O83" s="20">
        <f>+K83-M83</f>
        <v>-55</v>
      </c>
      <c r="P83" s="1"/>
      <c r="R83" s="16"/>
      <c r="S83" s="8">
        <v>24</v>
      </c>
    </row>
    <row r="84" spans="4:19" ht="15" customHeight="1">
      <c r="D84" s="11" t="str">
        <f>+B476</f>
        <v>Taxa 1000 hab. 14-17 (2)</v>
      </c>
      <c r="E84" s="11"/>
      <c r="F84" s="11"/>
      <c r="G84" s="11"/>
      <c r="H84" s="11"/>
      <c r="I84" s="11"/>
      <c r="J84" s="11"/>
      <c r="K84" s="14">
        <f>+Q476</f>
        <v>16.151216839311605</v>
      </c>
      <c r="L84" s="14"/>
      <c r="M84" s="14">
        <f>+P476</f>
        <v>16.31360185591387</v>
      </c>
      <c r="N84" s="41"/>
      <c r="O84" s="41">
        <f>+K84-M84</f>
        <v>-0.1623850166022649</v>
      </c>
      <c r="P84" s="1"/>
      <c r="R84" s="16"/>
      <c r="S84" s="8">
        <v>25</v>
      </c>
    </row>
    <row r="85" spans="6:19" ht="15" customHeight="1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6"/>
      <c r="S85" s="8">
        <v>26</v>
      </c>
    </row>
    <row r="86" spans="4:20" ht="15" customHeight="1">
      <c r="D86" s="69" t="str">
        <f>+B506</f>
        <v>Mesures fermes notificades JM</v>
      </c>
      <c r="F86" s="1"/>
      <c r="G86" s="1"/>
      <c r="H86" s="1"/>
      <c r="I86" s="1"/>
      <c r="J86" s="1"/>
      <c r="K86" s="48">
        <v>2012</v>
      </c>
      <c r="L86" s="48"/>
      <c r="M86" s="48">
        <v>2011</v>
      </c>
      <c r="N86" s="48"/>
      <c r="O86" s="48" t="s">
        <v>0</v>
      </c>
      <c r="P86" s="1"/>
      <c r="R86" s="16"/>
      <c r="S86" s="8">
        <v>27</v>
      </c>
      <c r="T86" s="4">
        <v>1</v>
      </c>
    </row>
    <row r="87" spans="4:20" ht="15" customHeight="1">
      <c r="D87" s="11" t="str">
        <f>+B529</f>
        <v>Població anual </v>
      </c>
      <c r="E87" s="11"/>
      <c r="F87" s="11"/>
      <c r="G87" s="11"/>
      <c r="H87" s="11"/>
      <c r="I87" s="11"/>
      <c r="J87" s="11"/>
      <c r="K87" s="12">
        <f>+Q529</f>
        <v>1765</v>
      </c>
      <c r="L87" s="12"/>
      <c r="M87" s="12">
        <f>+P529</f>
        <v>1926</v>
      </c>
      <c r="N87" s="12"/>
      <c r="O87" s="20">
        <f>+K87-M87</f>
        <v>-161</v>
      </c>
      <c r="P87" s="1"/>
      <c r="R87" s="16"/>
      <c r="S87" s="8">
        <v>28</v>
      </c>
      <c r="T87" s="4">
        <v>2</v>
      </c>
    </row>
    <row r="88" spans="4:20" ht="15" customHeight="1">
      <c r="D88" s="11" t="str">
        <f>+B586</f>
        <v>Taxa 100mil hab. 14-17</v>
      </c>
      <c r="E88" s="11"/>
      <c r="F88" s="11"/>
      <c r="G88" s="11"/>
      <c r="H88" s="11"/>
      <c r="I88" s="11"/>
      <c r="J88" s="11"/>
      <c r="K88" s="14">
        <f>+Q586</f>
        <v>6.579020937314791</v>
      </c>
      <c r="L88" s="14"/>
      <c r="M88" s="14">
        <f>+P586</f>
        <v>7.1604369130560865</v>
      </c>
      <c r="N88" s="41"/>
      <c r="O88" s="41">
        <f>+K88-M88</f>
        <v>-0.5814159757412956</v>
      </c>
      <c r="P88" s="1"/>
      <c r="R88" s="16"/>
      <c r="S88" s="8">
        <v>29</v>
      </c>
      <c r="T88" s="4">
        <v>3</v>
      </c>
    </row>
    <row r="89" spans="6:20" ht="15" customHeight="1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16"/>
      <c r="S89" s="8">
        <v>30</v>
      </c>
      <c r="T89" s="4">
        <v>4</v>
      </c>
    </row>
    <row r="90" spans="4:20" ht="15" customHeight="1">
      <c r="D90" s="69" t="str">
        <f>+B616</f>
        <v>Assessorament Tècnic</v>
      </c>
      <c r="F90" s="1"/>
      <c r="G90" s="1"/>
      <c r="H90" s="1"/>
      <c r="I90" s="1"/>
      <c r="J90" s="1"/>
      <c r="K90" s="48">
        <v>2012</v>
      </c>
      <c r="L90" s="48"/>
      <c r="M90" s="48">
        <v>2011</v>
      </c>
      <c r="N90" s="48"/>
      <c r="O90" s="48" t="s">
        <v>0</v>
      </c>
      <c r="P90" s="1"/>
      <c r="R90" s="16"/>
      <c r="S90" s="8">
        <v>31</v>
      </c>
      <c r="T90" s="4">
        <v>5</v>
      </c>
    </row>
    <row r="91" spans="4:20" ht="15" customHeight="1">
      <c r="D91" s="11" t="str">
        <f>+B640</f>
        <v>Població anual acumulada</v>
      </c>
      <c r="E91" s="11"/>
      <c r="F91" s="11"/>
      <c r="G91" s="11"/>
      <c r="H91" s="11"/>
      <c r="I91" s="11"/>
      <c r="J91" s="11"/>
      <c r="K91" s="12">
        <f>+Q640</f>
        <v>2974</v>
      </c>
      <c r="L91" s="12"/>
      <c r="M91" s="12">
        <f>+P640</f>
        <v>3105</v>
      </c>
      <c r="N91" s="12"/>
      <c r="O91" s="20">
        <f>+K91-M91</f>
        <v>-131</v>
      </c>
      <c r="P91" s="1"/>
      <c r="R91" s="16"/>
      <c r="S91" s="8">
        <v>32</v>
      </c>
      <c r="T91" s="4">
        <v>6</v>
      </c>
    </row>
    <row r="92" spans="4:20" ht="15" customHeight="1">
      <c r="D92" s="11" t="str">
        <f>+B641</f>
        <v>Població últim dia</v>
      </c>
      <c r="E92" s="11"/>
      <c r="F92" s="11"/>
      <c r="G92" s="11"/>
      <c r="H92" s="11"/>
      <c r="I92" s="11"/>
      <c r="J92" s="11"/>
      <c r="K92" s="12">
        <f>+Q641</f>
        <v>187</v>
      </c>
      <c r="L92" s="12"/>
      <c r="M92" s="12">
        <f>+P641</f>
        <v>181</v>
      </c>
      <c r="N92" s="12"/>
      <c r="O92" s="20">
        <f>+K92-M92</f>
        <v>6</v>
      </c>
      <c r="P92" s="1"/>
      <c r="R92" s="16"/>
      <c r="S92" s="8">
        <v>33</v>
      </c>
      <c r="T92" s="4">
        <v>7</v>
      </c>
    </row>
    <row r="93" spans="16:20" ht="15" customHeight="1">
      <c r="P93" s="1"/>
      <c r="R93" s="16"/>
      <c r="S93" s="8">
        <v>34</v>
      </c>
      <c r="T93" s="4">
        <v>8</v>
      </c>
    </row>
    <row r="94" spans="4:20" ht="15" customHeight="1">
      <c r="D94" s="69" t="str">
        <f>+B671</f>
        <v>Mediació</v>
      </c>
      <c r="F94" s="1"/>
      <c r="G94" s="1"/>
      <c r="H94" s="1"/>
      <c r="I94" s="1"/>
      <c r="J94" s="1"/>
      <c r="K94" s="48">
        <v>2012</v>
      </c>
      <c r="L94" s="48"/>
      <c r="M94" s="48">
        <v>2011</v>
      </c>
      <c r="N94" s="48"/>
      <c r="O94" s="48" t="s">
        <v>0</v>
      </c>
      <c r="P94" s="1"/>
      <c r="R94" s="16"/>
      <c r="S94" s="8">
        <v>35</v>
      </c>
      <c r="T94" s="4">
        <v>9</v>
      </c>
    </row>
    <row r="95" spans="4:20" ht="15" customHeight="1">
      <c r="D95" s="11" t="str">
        <f>+B695</f>
        <v>Població anual</v>
      </c>
      <c r="E95" s="11"/>
      <c r="F95" s="11"/>
      <c r="G95" s="11"/>
      <c r="H95" s="11"/>
      <c r="I95" s="11"/>
      <c r="J95" s="11"/>
      <c r="K95" s="12">
        <f>+Q695</f>
        <v>1995</v>
      </c>
      <c r="L95" s="12"/>
      <c r="M95" s="12">
        <f>+P695</f>
        <v>2187</v>
      </c>
      <c r="N95" s="12"/>
      <c r="O95" s="20">
        <f>+K95-M95</f>
        <v>-192</v>
      </c>
      <c r="P95" s="1"/>
      <c r="R95" s="16"/>
      <c r="S95" s="8">
        <v>36</v>
      </c>
      <c r="T95" s="4">
        <v>10</v>
      </c>
    </row>
    <row r="96" spans="4:20" ht="15" customHeight="1">
      <c r="D96" s="11" t="str">
        <f>+B696</f>
        <v>Població últim dia</v>
      </c>
      <c r="E96" s="11"/>
      <c r="F96" s="11"/>
      <c r="G96" s="11"/>
      <c r="H96" s="11"/>
      <c r="I96" s="11"/>
      <c r="J96" s="11"/>
      <c r="K96" s="12">
        <f>+Q696</f>
        <v>340</v>
      </c>
      <c r="L96" s="12"/>
      <c r="M96" s="12">
        <f>+P696</f>
        <v>381</v>
      </c>
      <c r="N96" s="12"/>
      <c r="O96" s="20">
        <f>+K96-M96</f>
        <v>-41</v>
      </c>
      <c r="P96" s="1"/>
      <c r="R96" s="16"/>
      <c r="S96" s="8">
        <v>37</v>
      </c>
      <c r="T96" s="4">
        <v>11</v>
      </c>
    </row>
    <row r="97" spans="2:20" ht="15" customHeight="1">
      <c r="B97" s="3"/>
      <c r="C97" s="3"/>
      <c r="D97" s="11" t="s">
        <v>105</v>
      </c>
      <c r="E97" s="11"/>
      <c r="F97" s="11"/>
      <c r="G97" s="11"/>
      <c r="H97" s="11"/>
      <c r="I97" s="11"/>
      <c r="J97" s="11"/>
      <c r="K97" s="14">
        <f>+Q755</f>
        <v>79.79510529311327</v>
      </c>
      <c r="L97" s="14"/>
      <c r="M97" s="14">
        <f>+P755</f>
        <v>82.3439099283521</v>
      </c>
      <c r="N97" s="41"/>
      <c r="O97" s="41">
        <f>+K97-M97</f>
        <v>-2.548804635238838</v>
      </c>
      <c r="R97" s="16"/>
      <c r="S97" s="8">
        <v>38</v>
      </c>
      <c r="T97" s="4">
        <v>12</v>
      </c>
    </row>
    <row r="98" spans="16:20" ht="15" customHeight="1">
      <c r="P98" s="1"/>
      <c r="R98" s="16"/>
      <c r="S98" s="8">
        <v>39</v>
      </c>
      <c r="T98" s="4">
        <v>13</v>
      </c>
    </row>
    <row r="99" spans="3:20" ht="15" customHeight="1">
      <c r="C99" s="3"/>
      <c r="D99" s="69" t="str">
        <f>+B781</f>
        <v>Medi obert</v>
      </c>
      <c r="F99" s="1"/>
      <c r="G99" s="1"/>
      <c r="H99" s="1"/>
      <c r="I99" s="1"/>
      <c r="J99" s="1"/>
      <c r="K99" s="48">
        <v>2012</v>
      </c>
      <c r="L99" s="48"/>
      <c r="M99" s="48">
        <v>2011</v>
      </c>
      <c r="N99" s="48"/>
      <c r="O99" s="48" t="s">
        <v>0</v>
      </c>
      <c r="R99" s="16"/>
      <c r="S99" s="8">
        <v>40</v>
      </c>
      <c r="T99" s="4">
        <v>14</v>
      </c>
    </row>
    <row r="100" spans="3:20" ht="15" customHeight="1">
      <c r="C100" s="3"/>
      <c r="D100" s="11" t="str">
        <f>+B805</f>
        <v>Població anual acumulada</v>
      </c>
      <c r="E100" s="11"/>
      <c r="F100" s="11"/>
      <c r="G100" s="11"/>
      <c r="H100" s="11"/>
      <c r="I100" s="11"/>
      <c r="J100" s="11"/>
      <c r="K100" s="12">
        <f>+Q805</f>
        <v>2750</v>
      </c>
      <c r="L100" s="12"/>
      <c r="M100" s="12">
        <f>+P805</f>
        <v>2931</v>
      </c>
      <c r="N100" s="12"/>
      <c r="O100" s="20">
        <f>+K100-M100</f>
        <v>-181</v>
      </c>
      <c r="R100" s="16"/>
      <c r="S100" s="8">
        <v>41</v>
      </c>
      <c r="T100" s="4">
        <v>15</v>
      </c>
    </row>
    <row r="101" spans="3:20" ht="15" customHeight="1">
      <c r="C101" s="3"/>
      <c r="D101" s="11" t="str">
        <f>+B806</f>
        <v>Població últim dia</v>
      </c>
      <c r="E101" s="11"/>
      <c r="F101" s="11"/>
      <c r="G101" s="11"/>
      <c r="H101" s="11"/>
      <c r="I101" s="11"/>
      <c r="J101" s="11"/>
      <c r="K101" s="12">
        <f>+Q806</f>
        <v>1221</v>
      </c>
      <c r="L101" s="12"/>
      <c r="M101" s="12">
        <f>+P806</f>
        <v>1306</v>
      </c>
      <c r="N101" s="12"/>
      <c r="O101" s="20">
        <f>+K101-M101</f>
        <v>-85</v>
      </c>
      <c r="R101" s="16"/>
      <c r="S101" s="8">
        <v>42</v>
      </c>
      <c r="T101" s="4">
        <v>16</v>
      </c>
    </row>
    <row r="102" spans="2:20" ht="15" customHeight="1">
      <c r="B102" s="3"/>
      <c r="C102" s="3"/>
      <c r="D102" s="3"/>
      <c r="E102" s="3"/>
      <c r="F102" s="3"/>
      <c r="G102" s="3"/>
      <c r="R102" s="16"/>
      <c r="S102" s="8">
        <v>43</v>
      </c>
      <c r="T102" s="4">
        <v>17</v>
      </c>
    </row>
    <row r="103" spans="4:20" ht="15" customHeight="1">
      <c r="D103" s="69" t="str">
        <f>+B891</f>
        <v>Internament en centre educatiu</v>
      </c>
      <c r="F103" s="1"/>
      <c r="G103" s="1"/>
      <c r="H103" s="1"/>
      <c r="I103" s="1"/>
      <c r="J103" s="1"/>
      <c r="K103" s="48">
        <v>2012</v>
      </c>
      <c r="L103" s="48"/>
      <c r="M103" s="48">
        <v>2011</v>
      </c>
      <c r="N103" s="48"/>
      <c r="O103" s="48" t="s">
        <v>0</v>
      </c>
      <c r="P103" s="1"/>
      <c r="R103" s="16"/>
      <c r="S103" s="8">
        <v>44</v>
      </c>
      <c r="T103" s="4">
        <v>18</v>
      </c>
    </row>
    <row r="104" spans="4:20" ht="15" customHeight="1">
      <c r="D104" s="11" t="str">
        <f>+B915</f>
        <v>Població anual acumulada</v>
      </c>
      <c r="E104" s="11"/>
      <c r="F104" s="11"/>
      <c r="G104" s="11"/>
      <c r="H104" s="11"/>
      <c r="I104" s="11"/>
      <c r="J104" s="11"/>
      <c r="K104" s="12">
        <f>+Q915</f>
        <v>582</v>
      </c>
      <c r="L104" s="12"/>
      <c r="M104" s="12">
        <f>+P915</f>
        <v>586</v>
      </c>
      <c r="N104" s="12"/>
      <c r="O104" s="20">
        <f>+K104-M104</f>
        <v>-4</v>
      </c>
      <c r="R104" s="16"/>
      <c r="S104" s="8">
        <v>45</v>
      </c>
      <c r="T104" s="4">
        <v>19</v>
      </c>
    </row>
    <row r="105" spans="4:20" ht="15" customHeight="1">
      <c r="D105" s="11" t="str">
        <f>+B916</f>
        <v>Població últim dia</v>
      </c>
      <c r="E105" s="11"/>
      <c r="F105" s="11"/>
      <c r="G105" s="11"/>
      <c r="H105" s="11"/>
      <c r="I105" s="11"/>
      <c r="J105" s="11"/>
      <c r="K105" s="12">
        <f>+Q916</f>
        <v>264</v>
      </c>
      <c r="L105" s="12"/>
      <c r="M105" s="12">
        <f>+P916</f>
        <v>295</v>
      </c>
      <c r="N105" s="12"/>
      <c r="O105" s="20">
        <f>+K105-M105</f>
        <v>-31</v>
      </c>
      <c r="R105" s="16"/>
      <c r="S105" s="8">
        <v>46</v>
      </c>
      <c r="T105" s="4">
        <v>20</v>
      </c>
    </row>
    <row r="106" spans="1:19" ht="15" customHeight="1">
      <c r="A106" s="2"/>
      <c r="B106" s="2"/>
      <c r="R106" s="16"/>
      <c r="S106" s="8">
        <v>3</v>
      </c>
    </row>
    <row r="107" spans="18:20" ht="15" customHeight="1">
      <c r="R107" s="16"/>
      <c r="S107" s="8">
        <v>47</v>
      </c>
      <c r="T107" s="4">
        <v>21</v>
      </c>
    </row>
    <row r="108" spans="18:20" ht="15" customHeight="1">
      <c r="R108" s="16"/>
      <c r="S108" s="8">
        <v>48</v>
      </c>
      <c r="T108" s="4">
        <v>22</v>
      </c>
    </row>
    <row r="109" spans="6:20" ht="15" customHeight="1">
      <c r="F109" s="1"/>
      <c r="G109" s="1"/>
      <c r="H109" s="1"/>
      <c r="I109" s="1"/>
      <c r="J109" s="1"/>
      <c r="K109" s="1"/>
      <c r="L109" s="1"/>
      <c r="M109" s="1"/>
      <c r="N109" s="1"/>
      <c r="O109" s="56"/>
      <c r="P109" s="1"/>
      <c r="Q109" s="1"/>
      <c r="R109" s="16"/>
      <c r="S109" s="8">
        <v>49</v>
      </c>
      <c r="T109" s="4">
        <v>23</v>
      </c>
    </row>
    <row r="110" spans="4:20" ht="15" customHeight="1">
      <c r="D110" s="19" t="str">
        <f>+B424</f>
        <v>(1) Nombre de persones anuals de les quals la FM fa una o varies peticions d'assessorament tècnic o valoració de la mediació/reparació</v>
      </c>
      <c r="R110" s="16"/>
      <c r="S110" s="8">
        <v>50</v>
      </c>
      <c r="T110" s="4">
        <v>24</v>
      </c>
    </row>
    <row r="111" spans="18:20" ht="15" customHeight="1">
      <c r="R111" s="16"/>
      <c r="S111" s="8">
        <v>51</v>
      </c>
      <c r="T111" s="4">
        <v>25</v>
      </c>
    </row>
    <row r="112" spans="1:19" ht="21.75" customHeight="1">
      <c r="A112" s="117">
        <f>+A57+1</f>
        <v>2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9">
        <v>0</v>
      </c>
    </row>
    <row r="113" spans="1:19" ht="21.7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0">
        <v>0</v>
      </c>
    </row>
    <row r="114" spans="1:19" ht="12" customHeight="1">
      <c r="A114" s="116" t="s">
        <v>11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0">
        <v>0</v>
      </c>
    </row>
    <row r="115" spans="18:19" ht="15" customHeight="1">
      <c r="R115" s="16"/>
      <c r="S115" s="8"/>
    </row>
    <row r="116" spans="2:19" ht="19.5" customHeight="1">
      <c r="B116" s="18" t="s">
        <v>2</v>
      </c>
      <c r="F116" s="1"/>
      <c r="R116" s="16"/>
      <c r="S116" s="8">
        <v>1</v>
      </c>
    </row>
    <row r="117" spans="18:19" ht="15" customHeight="1">
      <c r="R117" s="16"/>
      <c r="S117" s="8">
        <v>2</v>
      </c>
    </row>
    <row r="118" spans="18:19" ht="15" customHeight="1">
      <c r="R118" s="16"/>
      <c r="S118" s="8">
        <v>3</v>
      </c>
    </row>
    <row r="119" spans="18:19" ht="15" customHeight="1">
      <c r="R119" s="16"/>
      <c r="S119" s="8">
        <v>4</v>
      </c>
    </row>
    <row r="120" spans="18:20" ht="15" customHeight="1">
      <c r="R120" s="16"/>
      <c r="S120" s="8">
        <v>5</v>
      </c>
      <c r="T120" s="5"/>
    </row>
    <row r="121" spans="18:19" ht="15" customHeight="1">
      <c r="R121" s="16"/>
      <c r="S121" s="8">
        <v>6</v>
      </c>
    </row>
    <row r="122" spans="15:20" s="5" customFormat="1" ht="15" customHeight="1">
      <c r="O122" s="3"/>
      <c r="R122" s="16"/>
      <c r="S122" s="8">
        <v>7</v>
      </c>
      <c r="T122" s="1"/>
    </row>
    <row r="123" spans="18:19" ht="15" customHeight="1">
      <c r="R123" s="16"/>
      <c r="S123" s="8">
        <v>8</v>
      </c>
    </row>
    <row r="124" spans="18:19" ht="15" customHeight="1">
      <c r="R124" s="16"/>
      <c r="S124" s="8">
        <v>9</v>
      </c>
    </row>
    <row r="125" spans="18:19" ht="15" customHeight="1">
      <c r="R125" s="16"/>
      <c r="S125" s="8">
        <v>10</v>
      </c>
    </row>
    <row r="126" spans="18:19" ht="15" customHeight="1">
      <c r="R126" s="16"/>
      <c r="S126" s="8">
        <v>11</v>
      </c>
    </row>
    <row r="127" spans="18:19" ht="15" customHeight="1">
      <c r="R127" s="16"/>
      <c r="S127" s="8">
        <v>12</v>
      </c>
    </row>
    <row r="128" spans="18:19" ht="15" customHeight="1">
      <c r="R128" s="16"/>
      <c r="S128" s="8">
        <v>13</v>
      </c>
    </row>
    <row r="129" spans="18:19" ht="15" customHeight="1">
      <c r="R129" s="16"/>
      <c r="S129" s="8">
        <v>14</v>
      </c>
    </row>
    <row r="130" spans="18:19" ht="15" customHeight="1">
      <c r="R130" s="16"/>
      <c r="S130" s="8">
        <v>15</v>
      </c>
    </row>
    <row r="131" spans="18:32" ht="15" customHeight="1">
      <c r="R131" s="16"/>
      <c r="S131" s="8">
        <v>16</v>
      </c>
      <c r="W131" s="75" t="s">
        <v>126</v>
      </c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8:32" ht="15" customHeight="1">
      <c r="R132" s="16"/>
      <c r="S132" s="8">
        <v>17</v>
      </c>
      <c r="W132" s="75" t="s">
        <v>127</v>
      </c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8:34" ht="15" customHeight="1">
      <c r="R133" s="16"/>
      <c r="S133" s="8">
        <v>18</v>
      </c>
      <c r="W133" s="84">
        <v>2000</v>
      </c>
      <c r="X133" s="84">
        <v>2001</v>
      </c>
      <c r="Y133" s="84">
        <v>2002</v>
      </c>
      <c r="Z133" s="84">
        <v>2003</v>
      </c>
      <c r="AA133" s="84">
        <v>2004</v>
      </c>
      <c r="AB133" s="84">
        <v>2005</v>
      </c>
      <c r="AC133" s="84">
        <v>2006</v>
      </c>
      <c r="AD133" s="84">
        <v>2007</v>
      </c>
      <c r="AE133" s="84">
        <v>2008</v>
      </c>
      <c r="AF133" s="84">
        <v>2009</v>
      </c>
      <c r="AG133" s="84">
        <v>2010</v>
      </c>
      <c r="AH133" s="84">
        <v>2011</v>
      </c>
    </row>
    <row r="134" spans="18:34" ht="15" customHeight="1">
      <c r="R134" s="16"/>
      <c r="S134" s="8">
        <v>19</v>
      </c>
      <c r="U134" s="72"/>
      <c r="W134" s="85">
        <v>632467</v>
      </c>
      <c r="X134" s="85">
        <v>605142</v>
      </c>
      <c r="Y134" s="85">
        <v>586957</v>
      </c>
      <c r="Z134" s="85">
        <v>576735</v>
      </c>
      <c r="AA134" s="85">
        <v>563750</v>
      </c>
      <c r="AB134" s="85">
        <v>559379</v>
      </c>
      <c r="AC134" s="85">
        <v>557238</v>
      </c>
      <c r="AD134" s="85">
        <v>554753</v>
      </c>
      <c r="AE134" s="85">
        <v>560330</v>
      </c>
      <c r="AF134" s="85">
        <v>562644</v>
      </c>
      <c r="AG134" s="85">
        <v>558584</v>
      </c>
      <c r="AH134" s="85">
        <v>554919</v>
      </c>
    </row>
    <row r="135" spans="6:32" ht="15" customHeight="1">
      <c r="F135" s="1"/>
      <c r="G135" s="1"/>
      <c r="H135" s="1"/>
      <c r="I135" s="1"/>
      <c r="J135" s="1"/>
      <c r="K135" s="1"/>
      <c r="L135" s="1"/>
      <c r="M135" s="1"/>
      <c r="N135" s="1"/>
      <c r="O135" s="56"/>
      <c r="P135" s="1"/>
      <c r="Q135" s="1"/>
      <c r="R135" s="16"/>
      <c r="S135" s="8">
        <v>20</v>
      </c>
      <c r="W135" s="75" t="s">
        <v>115</v>
      </c>
      <c r="X135" s="76"/>
      <c r="Y135" s="76"/>
      <c r="Z135" s="76"/>
      <c r="AA135" s="76"/>
      <c r="AB135" s="76"/>
      <c r="AC135" s="76"/>
      <c r="AD135" s="76"/>
      <c r="AE135" s="76"/>
      <c r="AF135" s="76"/>
    </row>
    <row r="136" spans="6:32" ht="15" customHeight="1">
      <c r="F136" s="1"/>
      <c r="G136" s="1"/>
      <c r="H136" s="1"/>
      <c r="I136" s="1"/>
      <c r="J136" s="1"/>
      <c r="K136" s="1"/>
      <c r="L136" s="1"/>
      <c r="M136" s="1"/>
      <c r="N136" s="1"/>
      <c r="O136" s="56"/>
      <c r="P136" s="1"/>
      <c r="Q136" s="1"/>
      <c r="R136" s="16"/>
      <c r="S136" s="8">
        <v>21</v>
      </c>
      <c r="W136" s="77"/>
      <c r="X136" s="76"/>
      <c r="Y136" s="76"/>
      <c r="Z136" s="76"/>
      <c r="AA136" s="76"/>
      <c r="AB136" s="76"/>
      <c r="AC136" s="76"/>
      <c r="AD136" s="76"/>
      <c r="AE136" s="76"/>
      <c r="AF136" s="76"/>
    </row>
    <row r="137" spans="6:32" ht="15" customHeight="1">
      <c r="F137" s="1"/>
      <c r="G137" s="1"/>
      <c r="H137" s="1"/>
      <c r="I137" s="1"/>
      <c r="J137" s="1"/>
      <c r="K137" s="1"/>
      <c r="L137" s="1"/>
      <c r="M137" s="1"/>
      <c r="N137" s="1"/>
      <c r="O137" s="56"/>
      <c r="P137" s="1"/>
      <c r="Q137" s="1"/>
      <c r="R137" s="16"/>
      <c r="S137" s="8">
        <v>22</v>
      </c>
      <c r="W137" s="80">
        <v>2011</v>
      </c>
      <c r="X137" s="81" t="s">
        <v>119</v>
      </c>
      <c r="Y137" s="81" t="s">
        <v>8</v>
      </c>
      <c r="Z137" s="81" t="s">
        <v>120</v>
      </c>
      <c r="AA137" s="82"/>
      <c r="AB137" s="80">
        <v>2000</v>
      </c>
      <c r="AC137" s="83" t="s">
        <v>119</v>
      </c>
      <c r="AD137" s="83" t="s">
        <v>8</v>
      </c>
      <c r="AE137" s="83" t="s">
        <v>120</v>
      </c>
      <c r="AF137" s="76"/>
    </row>
    <row r="138" spans="6:32" ht="15" customHeight="1">
      <c r="F138" s="1"/>
      <c r="G138" s="1"/>
      <c r="H138" s="1"/>
      <c r="I138" s="1"/>
      <c r="J138" s="1"/>
      <c r="K138" s="1"/>
      <c r="L138" s="1"/>
      <c r="M138" s="1"/>
      <c r="N138" s="1"/>
      <c r="O138" s="56"/>
      <c r="P138" s="1"/>
      <c r="Q138" s="1"/>
      <c r="R138" s="16"/>
      <c r="S138" s="8">
        <v>23</v>
      </c>
      <c r="W138" s="86" t="s">
        <v>107</v>
      </c>
      <c r="X138" s="87">
        <v>34914</v>
      </c>
      <c r="Y138" s="87">
        <v>32114</v>
      </c>
      <c r="Z138" s="88">
        <v>67028</v>
      </c>
      <c r="AA138" s="89"/>
      <c r="AB138" s="86" t="s">
        <v>107</v>
      </c>
      <c r="AC138" s="87">
        <v>33413</v>
      </c>
      <c r="AD138" s="87">
        <v>31815</v>
      </c>
      <c r="AE138" s="88">
        <v>65228</v>
      </c>
      <c r="AF138" s="76"/>
    </row>
    <row r="139" spans="7:32" ht="15" customHeight="1">
      <c r="G139" s="6">
        <v>2002</v>
      </c>
      <c r="H139" s="6">
        <v>2003</v>
      </c>
      <c r="I139" s="6">
        <v>2004</v>
      </c>
      <c r="J139" s="6">
        <v>2005</v>
      </c>
      <c r="K139" s="6">
        <v>2006</v>
      </c>
      <c r="L139" s="6">
        <v>2007</v>
      </c>
      <c r="M139" s="6">
        <v>2008</v>
      </c>
      <c r="N139" s="6">
        <v>2009</v>
      </c>
      <c r="O139" s="6">
        <v>2010</v>
      </c>
      <c r="P139" s="6">
        <v>2011</v>
      </c>
      <c r="Q139" s="6">
        <v>2012</v>
      </c>
      <c r="R139" s="16"/>
      <c r="S139" s="8">
        <v>24</v>
      </c>
      <c r="W139" s="86" t="s">
        <v>108</v>
      </c>
      <c r="X139" s="87">
        <v>34250</v>
      </c>
      <c r="Y139" s="87">
        <v>32241</v>
      </c>
      <c r="Z139" s="88">
        <v>66491</v>
      </c>
      <c r="AA139" s="89"/>
      <c r="AB139" s="86" t="s">
        <v>108</v>
      </c>
      <c r="AC139" s="87">
        <v>34361</v>
      </c>
      <c r="AD139" s="87">
        <v>32538</v>
      </c>
      <c r="AE139" s="88">
        <v>66899</v>
      </c>
      <c r="AF139" s="76"/>
    </row>
    <row r="140" spans="2:32" ht="15" customHeight="1">
      <c r="B140" s="11" t="s">
        <v>20</v>
      </c>
      <c r="C140" s="11"/>
      <c r="D140" s="11"/>
      <c r="E140" s="11"/>
      <c r="F140" s="11"/>
      <c r="G140" s="12">
        <v>6394</v>
      </c>
      <c r="H140" s="12">
        <v>6412</v>
      </c>
      <c r="I140" s="12">
        <v>6419</v>
      </c>
      <c r="J140" s="12">
        <v>7044</v>
      </c>
      <c r="K140" s="12">
        <v>7363</v>
      </c>
      <c r="L140" s="12">
        <v>7654</v>
      </c>
      <c r="M140" s="12">
        <v>7405</v>
      </c>
      <c r="N140" s="12">
        <v>7220</v>
      </c>
      <c r="O140" s="12">
        <v>7094</v>
      </c>
      <c r="P140" s="12">
        <v>6888</v>
      </c>
      <c r="Q140" s="12">
        <v>6422</v>
      </c>
      <c r="R140" s="16"/>
      <c r="S140" s="8">
        <v>25</v>
      </c>
      <c r="W140" s="86" t="s">
        <v>109</v>
      </c>
      <c r="X140" s="87">
        <v>34510</v>
      </c>
      <c r="Y140" s="87">
        <v>32413</v>
      </c>
      <c r="Z140" s="88">
        <v>66923</v>
      </c>
      <c r="AA140" s="89"/>
      <c r="AB140" s="86" t="s">
        <v>109</v>
      </c>
      <c r="AC140" s="87">
        <v>35839</v>
      </c>
      <c r="AD140" s="87">
        <v>34330</v>
      </c>
      <c r="AE140" s="88">
        <v>70169</v>
      </c>
      <c r="AF140" s="76"/>
    </row>
    <row r="141" spans="2:32" ht="15" customHeight="1">
      <c r="B141" s="11" t="s">
        <v>47</v>
      </c>
      <c r="C141" s="11"/>
      <c r="D141" s="11"/>
      <c r="E141" s="11"/>
      <c r="F141" s="11"/>
      <c r="G141" s="13">
        <v>1158</v>
      </c>
      <c r="H141" s="13">
        <v>18</v>
      </c>
      <c r="I141" s="13">
        <v>7</v>
      </c>
      <c r="J141" s="13">
        <v>625</v>
      </c>
      <c r="K141" s="13">
        <v>319</v>
      </c>
      <c r="L141" s="13">
        <v>291</v>
      </c>
      <c r="M141" s="13">
        <v>-249</v>
      </c>
      <c r="N141" s="13">
        <v>-185</v>
      </c>
      <c r="O141" s="13">
        <v>-126</v>
      </c>
      <c r="P141" s="13">
        <v>-206</v>
      </c>
      <c r="Q141" s="12">
        <f>+Q140-P140</f>
        <v>-466</v>
      </c>
      <c r="R141" s="16"/>
      <c r="S141" s="8">
        <v>26</v>
      </c>
      <c r="W141" s="86" t="s">
        <v>110</v>
      </c>
      <c r="X141" s="87">
        <v>35069</v>
      </c>
      <c r="Y141" s="87">
        <v>32766</v>
      </c>
      <c r="Z141" s="88">
        <v>67835</v>
      </c>
      <c r="AA141" s="89"/>
      <c r="AB141" s="86" t="s">
        <v>110</v>
      </c>
      <c r="AC141" s="87">
        <v>38617</v>
      </c>
      <c r="AD141" s="87">
        <v>36711</v>
      </c>
      <c r="AE141" s="88">
        <v>75328</v>
      </c>
      <c r="AF141" s="76"/>
    </row>
    <row r="142" spans="2:32" ht="15" customHeight="1">
      <c r="B142" s="11" t="s">
        <v>48</v>
      </c>
      <c r="C142" s="11"/>
      <c r="D142" s="11"/>
      <c r="E142" s="11"/>
      <c r="F142" s="11"/>
      <c r="G142" s="13">
        <v>22.116119174942696</v>
      </c>
      <c r="H142" s="14">
        <v>0.2815139192993428</v>
      </c>
      <c r="I142" s="14">
        <v>0.10917030567685515</v>
      </c>
      <c r="J142" s="14">
        <v>9.736719115126974</v>
      </c>
      <c r="K142" s="14">
        <v>4.528676888131741</v>
      </c>
      <c r="L142" s="14">
        <v>3.952193399429575</v>
      </c>
      <c r="M142" s="14">
        <v>-3.253200940684607</v>
      </c>
      <c r="N142" s="14">
        <v>-2.4983119513841956</v>
      </c>
      <c r="O142" s="14">
        <v>-1.7451523545706351</v>
      </c>
      <c r="P142" s="14">
        <v>-2.903862418945593</v>
      </c>
      <c r="Q142" s="14">
        <f>+Q140/P140*100-100</f>
        <v>-6.765389082462264</v>
      </c>
      <c r="R142" s="16"/>
      <c r="S142" s="8">
        <v>27</v>
      </c>
      <c r="T142" s="4">
        <v>1</v>
      </c>
      <c r="W142" s="86" t="s">
        <v>111</v>
      </c>
      <c r="X142" s="87">
        <v>36357</v>
      </c>
      <c r="Y142" s="87">
        <v>33811</v>
      </c>
      <c r="Z142" s="88">
        <v>70168</v>
      </c>
      <c r="AA142" s="89"/>
      <c r="AB142" s="86" t="s">
        <v>111</v>
      </c>
      <c r="AC142" s="87">
        <v>41522</v>
      </c>
      <c r="AD142" s="87">
        <v>38879</v>
      </c>
      <c r="AE142" s="88">
        <v>80401</v>
      </c>
      <c r="AF142" s="76"/>
    </row>
    <row r="143" spans="2:32" ht="15" customHeight="1">
      <c r="B143" s="21" t="s">
        <v>90</v>
      </c>
      <c r="C143" s="21"/>
      <c r="D143" s="21"/>
      <c r="E143" s="21"/>
      <c r="F143" s="21"/>
      <c r="G143" s="14">
        <f>+G140/X134*1000</f>
        <v>10.566115060597348</v>
      </c>
      <c r="H143" s="14">
        <f aca="true" t="shared" si="1" ref="H143:Q143">+H140/Y134*1000</f>
        <v>10.924139246997651</v>
      </c>
      <c r="I143" s="14">
        <f t="shared" si="1"/>
        <v>11.129895012440723</v>
      </c>
      <c r="J143" s="14">
        <f t="shared" si="1"/>
        <v>12.494900221729491</v>
      </c>
      <c r="K143" s="14">
        <f t="shared" si="1"/>
        <v>13.162810902804717</v>
      </c>
      <c r="L143" s="14">
        <f t="shared" si="1"/>
        <v>13.735603099573254</v>
      </c>
      <c r="M143" s="14">
        <f t="shared" si="1"/>
        <v>13.348282929519986</v>
      </c>
      <c r="N143" s="14">
        <f t="shared" si="1"/>
        <v>12.88526404083308</v>
      </c>
      <c r="O143" s="14">
        <f t="shared" si="1"/>
        <v>12.608327823632706</v>
      </c>
      <c r="P143" s="14">
        <f t="shared" si="1"/>
        <v>12.331180270111567</v>
      </c>
      <c r="Q143" s="14">
        <f t="shared" si="1"/>
        <v>11.572860183197909</v>
      </c>
      <c r="R143" s="16"/>
      <c r="S143" s="8">
        <v>28</v>
      </c>
      <c r="T143" s="4">
        <v>2</v>
      </c>
      <c r="W143" s="86" t="s">
        <v>112</v>
      </c>
      <c r="X143" s="87">
        <v>36343</v>
      </c>
      <c r="Y143" s="87">
        <v>33814</v>
      </c>
      <c r="Z143" s="88">
        <v>70157</v>
      </c>
      <c r="AA143" s="89"/>
      <c r="AB143" s="86" t="s">
        <v>112</v>
      </c>
      <c r="AC143" s="87">
        <v>43621</v>
      </c>
      <c r="AD143" s="87">
        <v>42117</v>
      </c>
      <c r="AE143" s="88">
        <v>85738</v>
      </c>
      <c r="AF143" s="76"/>
    </row>
    <row r="144" spans="2:32" ht="15" customHeight="1">
      <c r="B144" s="11" t="s">
        <v>4</v>
      </c>
      <c r="C144" s="11"/>
      <c r="D144" s="11"/>
      <c r="E144" s="11"/>
      <c r="F144" s="11"/>
      <c r="G144" s="12">
        <v>1503</v>
      </c>
      <c r="H144" s="12">
        <v>1705</v>
      </c>
      <c r="I144" s="12">
        <v>1814</v>
      </c>
      <c r="J144" s="12">
        <v>2159</v>
      </c>
      <c r="K144" s="12">
        <v>2184</v>
      </c>
      <c r="L144" s="12">
        <v>2141</v>
      </c>
      <c r="M144" s="12">
        <v>2226</v>
      </c>
      <c r="N144" s="12">
        <v>2234</v>
      </c>
      <c r="O144" s="12">
        <v>2293</v>
      </c>
      <c r="P144" s="12">
        <v>2085</v>
      </c>
      <c r="Q144" s="12">
        <v>1942</v>
      </c>
      <c r="R144" s="17"/>
      <c r="S144" s="8">
        <v>29</v>
      </c>
      <c r="T144" s="4">
        <v>3</v>
      </c>
      <c r="W144" s="86" t="s">
        <v>113</v>
      </c>
      <c r="X144" s="87">
        <v>37034</v>
      </c>
      <c r="Y144" s="87">
        <v>34832</v>
      </c>
      <c r="Z144" s="88">
        <v>71866</v>
      </c>
      <c r="AA144" s="89"/>
      <c r="AB144" s="86" t="s">
        <v>113</v>
      </c>
      <c r="AC144" s="87">
        <v>46643</v>
      </c>
      <c r="AD144" s="87">
        <v>44245</v>
      </c>
      <c r="AE144" s="88">
        <v>90888</v>
      </c>
      <c r="AF144" s="76"/>
    </row>
    <row r="145" spans="1:32" ht="15" customHeight="1">
      <c r="A145" s="17"/>
      <c r="B145" s="11" t="s">
        <v>46</v>
      </c>
      <c r="C145" s="11"/>
      <c r="D145" s="11"/>
      <c r="E145" s="11"/>
      <c r="F145" s="11"/>
      <c r="G145" s="13">
        <v>252</v>
      </c>
      <c r="H145" s="13">
        <v>202</v>
      </c>
      <c r="I145" s="13">
        <v>109</v>
      </c>
      <c r="J145" s="13">
        <v>345</v>
      </c>
      <c r="K145" s="13">
        <v>25</v>
      </c>
      <c r="L145" s="13">
        <v>-43</v>
      </c>
      <c r="M145" s="13">
        <v>85</v>
      </c>
      <c r="N145" s="13">
        <v>8</v>
      </c>
      <c r="O145" s="13">
        <v>59</v>
      </c>
      <c r="P145" s="13">
        <v>-208</v>
      </c>
      <c r="Q145" s="13">
        <f>+Q144-P144</f>
        <v>-143</v>
      </c>
      <c r="R145" s="17"/>
      <c r="S145" s="8">
        <v>30</v>
      </c>
      <c r="T145" s="4">
        <v>4</v>
      </c>
      <c r="W145" s="86" t="s">
        <v>114</v>
      </c>
      <c r="X145" s="87">
        <v>38109</v>
      </c>
      <c r="Y145" s="87">
        <v>36342</v>
      </c>
      <c r="Z145" s="88">
        <v>74451</v>
      </c>
      <c r="AA145" s="89"/>
      <c r="AB145" s="86" t="s">
        <v>114</v>
      </c>
      <c r="AC145" s="87">
        <v>50059</v>
      </c>
      <c r="AD145" s="87">
        <v>47757</v>
      </c>
      <c r="AE145" s="88">
        <v>97816</v>
      </c>
      <c r="AF145" s="76"/>
    </row>
    <row r="146" spans="1:32" ht="15" customHeight="1">
      <c r="A146" s="17"/>
      <c r="B146" s="11" t="s">
        <v>49</v>
      </c>
      <c r="C146" s="11"/>
      <c r="D146" s="11"/>
      <c r="E146" s="11"/>
      <c r="F146" s="11"/>
      <c r="G146" s="13">
        <v>20.143884892086334</v>
      </c>
      <c r="H146" s="14">
        <v>13.439787092481708</v>
      </c>
      <c r="I146" s="14">
        <v>6.3929618768328424</v>
      </c>
      <c r="J146" s="14">
        <v>19.018743109151032</v>
      </c>
      <c r="K146" s="14">
        <v>1.1579434923575889</v>
      </c>
      <c r="L146" s="14">
        <v>-1.9688644688644672</v>
      </c>
      <c r="M146" s="14">
        <v>3.9701074264362433</v>
      </c>
      <c r="N146" s="14">
        <v>0.35938903863433325</v>
      </c>
      <c r="O146" s="14">
        <v>2.641002685765443</v>
      </c>
      <c r="P146" s="14">
        <v>-9.07108591365025</v>
      </c>
      <c r="Q146" s="14">
        <f>+Q144/P144*100-100</f>
        <v>-6.858513189448445</v>
      </c>
      <c r="R146" s="17"/>
      <c r="S146" s="8">
        <v>31</v>
      </c>
      <c r="T146" s="4">
        <v>5</v>
      </c>
      <c r="W146" s="89" t="s">
        <v>120</v>
      </c>
      <c r="X146" s="90">
        <f>SUM(X138:X145)</f>
        <v>286586</v>
      </c>
      <c r="Y146" s="90">
        <f>SUM(Y138:Y145)</f>
        <v>268333</v>
      </c>
      <c r="Z146" s="90">
        <f>SUM(Z138:Z145)</f>
        <v>554919</v>
      </c>
      <c r="AA146" s="89"/>
      <c r="AB146" s="89" t="s">
        <v>120</v>
      </c>
      <c r="AC146" s="90">
        <f>SUM(AC138:AC145)</f>
        <v>324075</v>
      </c>
      <c r="AD146" s="90">
        <f>SUM(AD138:AD145)</f>
        <v>308392</v>
      </c>
      <c r="AE146" s="90">
        <f>SUM(AE138:AE145)</f>
        <v>632467</v>
      </c>
      <c r="AF146" s="76"/>
    </row>
    <row r="147" spans="1:32" ht="15" customHeight="1">
      <c r="A147" s="17"/>
      <c r="B147" s="21" t="s">
        <v>91</v>
      </c>
      <c r="C147" s="21"/>
      <c r="D147" s="21"/>
      <c r="E147" s="21"/>
      <c r="F147" s="21"/>
      <c r="G147" s="14">
        <f>+G144/X134*1000</f>
        <v>2.483714566167941</v>
      </c>
      <c r="H147" s="14">
        <f aca="true" t="shared" si="2" ref="H147:Q147">+H144/Y134*1000</f>
        <v>2.904812447930598</v>
      </c>
      <c r="I147" s="14">
        <f t="shared" si="2"/>
        <v>3.1452920318690563</v>
      </c>
      <c r="J147" s="14">
        <f t="shared" si="2"/>
        <v>3.829711751662971</v>
      </c>
      <c r="K147" s="14">
        <f t="shared" si="2"/>
        <v>3.9043296226708546</v>
      </c>
      <c r="L147" s="14">
        <f t="shared" si="2"/>
        <v>3.8421643893632527</v>
      </c>
      <c r="M147" s="14">
        <f t="shared" si="2"/>
        <v>4.01259659704409</v>
      </c>
      <c r="N147" s="14">
        <f t="shared" si="2"/>
        <v>3.9869362696982136</v>
      </c>
      <c r="O147" s="14">
        <f t="shared" si="2"/>
        <v>4.075401141752156</v>
      </c>
      <c r="P147" s="14">
        <f t="shared" si="2"/>
        <v>3.732652564341263</v>
      </c>
      <c r="Q147" s="14">
        <f t="shared" si="2"/>
        <v>3.4996098529695328</v>
      </c>
      <c r="R147" s="17"/>
      <c r="S147" s="8">
        <v>32</v>
      </c>
      <c r="T147" s="4">
        <v>6</v>
      </c>
      <c r="W147" s="82" t="s">
        <v>117</v>
      </c>
      <c r="X147" s="82">
        <f>+$P140/X146*1000</f>
        <v>24.034670221155256</v>
      </c>
      <c r="Y147" s="82">
        <f>+$P140/Y146*1000</f>
        <v>25.669597105089572</v>
      </c>
      <c r="Z147" s="82">
        <f>+$P140/Z146*1000</f>
        <v>12.412622382726129</v>
      </c>
      <c r="AA147" s="82"/>
      <c r="AB147" s="82" t="s">
        <v>117</v>
      </c>
      <c r="AC147" s="82">
        <f>+$P140/AC146*1000</f>
        <v>21.25433927331636</v>
      </c>
      <c r="AD147" s="82">
        <f>+$P140/AD146*1000</f>
        <v>22.335209733067003</v>
      </c>
      <c r="AE147" s="82">
        <f>+$P140/AE146*1000</f>
        <v>10.890686786820497</v>
      </c>
      <c r="AF147" s="76"/>
    </row>
    <row r="148" spans="1:32" ht="15" customHeight="1">
      <c r="A148" s="17"/>
      <c r="B148" s="64" t="s">
        <v>125</v>
      </c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67"/>
      <c r="O148" s="67"/>
      <c r="P148" s="67"/>
      <c r="Q148" s="67"/>
      <c r="R148" s="17"/>
      <c r="S148" s="8">
        <v>33</v>
      </c>
      <c r="T148" s="4">
        <v>7</v>
      </c>
      <c r="W148" s="82" t="s">
        <v>118</v>
      </c>
      <c r="X148" s="82">
        <f>+$P144/X146*1000</f>
        <v>7.27530305039325</v>
      </c>
      <c r="Y148" s="82">
        <f>+$P144/Y146*1000</f>
        <v>7.770195987821103</v>
      </c>
      <c r="Z148" s="82">
        <f>+$P144/Z146*1000</f>
        <v>3.7573051202067327</v>
      </c>
      <c r="AA148" s="82"/>
      <c r="AB148" s="82" t="s">
        <v>118</v>
      </c>
      <c r="AC148" s="82">
        <f>+$P144/AC146*1000</f>
        <v>6.433695903725989</v>
      </c>
      <c r="AD148" s="82">
        <f>+$P144/AD146*1000</f>
        <v>6.760875768502426</v>
      </c>
      <c r="AE148" s="82">
        <f>+$P144/AE146*1000</f>
        <v>3.2966146850349505</v>
      </c>
      <c r="AF148" s="76"/>
    </row>
    <row r="149" spans="1:32" ht="15" customHeight="1">
      <c r="A149" s="17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17"/>
      <c r="S149" s="8">
        <v>34</v>
      </c>
      <c r="T149" s="4">
        <v>8</v>
      </c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</row>
    <row r="150" spans="1:33" ht="1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8">
        <v>35</v>
      </c>
      <c r="T150" s="4">
        <v>9</v>
      </c>
      <c r="W150" s="96" t="s">
        <v>124</v>
      </c>
      <c r="X150" s="94"/>
      <c r="Y150" s="94"/>
      <c r="Z150" s="94"/>
      <c r="AA150" s="94"/>
      <c r="AB150" s="94"/>
      <c r="AC150" s="94"/>
      <c r="AD150" s="94"/>
      <c r="AE150" s="94"/>
      <c r="AF150" s="94"/>
      <c r="AG150" s="97"/>
    </row>
    <row r="151" spans="1:33" ht="1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8">
        <v>36</v>
      </c>
      <c r="T151" s="4">
        <v>10</v>
      </c>
      <c r="W151" s="98"/>
      <c r="X151" s="94"/>
      <c r="Y151" s="94"/>
      <c r="Z151" s="94"/>
      <c r="AA151" s="94"/>
      <c r="AB151" s="94"/>
      <c r="AC151" s="94"/>
      <c r="AD151" s="94"/>
      <c r="AE151" s="94"/>
      <c r="AF151" s="94"/>
      <c r="AG151" s="97"/>
    </row>
    <row r="152" spans="1:32" ht="1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8">
        <v>37</v>
      </c>
      <c r="T152" s="4">
        <v>11</v>
      </c>
      <c r="W152" s="78" t="s">
        <v>123</v>
      </c>
      <c r="X152" s="75" t="s">
        <v>119</v>
      </c>
      <c r="Y152" s="75" t="s">
        <v>8</v>
      </c>
      <c r="Z152" s="75" t="s">
        <v>120</v>
      </c>
      <c r="AA152" s="76"/>
      <c r="AB152" s="76"/>
      <c r="AC152" s="76"/>
      <c r="AD152" s="76"/>
      <c r="AE152" s="76"/>
      <c r="AF152" s="76"/>
    </row>
    <row r="153" spans="1:32" ht="1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8">
        <v>38</v>
      </c>
      <c r="T153" s="4">
        <v>12</v>
      </c>
      <c r="W153" s="91" t="s">
        <v>107</v>
      </c>
      <c r="X153" s="92">
        <v>30934</v>
      </c>
      <c r="Y153" s="92">
        <v>29103</v>
      </c>
      <c r="Z153" s="93">
        <v>60037</v>
      </c>
      <c r="AA153" s="94"/>
      <c r="AB153" s="76"/>
      <c r="AC153" s="76"/>
      <c r="AD153" s="76"/>
      <c r="AE153" s="76"/>
      <c r="AF153" s="76"/>
    </row>
    <row r="154" spans="1:32" ht="1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8">
        <v>39</v>
      </c>
      <c r="T154" s="4">
        <v>13</v>
      </c>
      <c r="W154" s="91" t="s">
        <v>108</v>
      </c>
      <c r="X154" s="92">
        <v>31045</v>
      </c>
      <c r="Y154" s="92">
        <v>29198</v>
      </c>
      <c r="Z154" s="93">
        <v>60243</v>
      </c>
      <c r="AA154" s="94"/>
      <c r="AB154" s="76"/>
      <c r="AC154" s="76"/>
      <c r="AD154" s="76"/>
      <c r="AE154" s="76"/>
      <c r="AF154" s="76"/>
    </row>
    <row r="155" spans="1:32" ht="1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57"/>
      <c r="P155" s="17"/>
      <c r="Q155" s="17"/>
      <c r="R155" s="17"/>
      <c r="S155" s="8">
        <v>40</v>
      </c>
      <c r="T155" s="4">
        <v>14</v>
      </c>
      <c r="W155" s="91" t="s">
        <v>109</v>
      </c>
      <c r="X155" s="92">
        <v>31333</v>
      </c>
      <c r="Y155" s="92">
        <v>29466</v>
      </c>
      <c r="Z155" s="93">
        <v>60799</v>
      </c>
      <c r="AA155" s="94"/>
      <c r="AB155" s="76"/>
      <c r="AC155" s="76"/>
      <c r="AD155" s="76"/>
      <c r="AE155" s="76"/>
      <c r="AF155" s="76"/>
    </row>
    <row r="156" spans="1:32" ht="1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57"/>
      <c r="P156" s="17"/>
      <c r="Q156" s="17"/>
      <c r="R156" s="17"/>
      <c r="S156" s="8">
        <v>41</v>
      </c>
      <c r="T156" s="4">
        <v>15</v>
      </c>
      <c r="W156" s="91" t="s">
        <v>110</v>
      </c>
      <c r="X156" s="92">
        <v>31821</v>
      </c>
      <c r="Y156" s="92">
        <v>29940</v>
      </c>
      <c r="Z156" s="93">
        <v>61761</v>
      </c>
      <c r="AA156" s="94"/>
      <c r="AB156" s="76"/>
      <c r="AC156" s="76"/>
      <c r="AD156" s="76"/>
      <c r="AE156" s="76"/>
      <c r="AF156" s="76"/>
    </row>
    <row r="157" spans="1:32" ht="15" customHeight="1">
      <c r="A157" s="17"/>
      <c r="B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57"/>
      <c r="P157" s="17"/>
      <c r="Q157" s="17"/>
      <c r="R157" s="17"/>
      <c r="S157" s="8">
        <v>42</v>
      </c>
      <c r="T157" s="4">
        <v>16</v>
      </c>
      <c r="W157" s="91" t="s">
        <v>111</v>
      </c>
      <c r="X157" s="92">
        <v>32534</v>
      </c>
      <c r="Y157" s="92">
        <v>30646</v>
      </c>
      <c r="Z157" s="93">
        <v>63180</v>
      </c>
      <c r="AA157" s="94"/>
      <c r="AB157" s="76"/>
      <c r="AC157" s="76"/>
      <c r="AD157" s="76"/>
      <c r="AE157" s="76"/>
      <c r="AF157" s="76"/>
    </row>
    <row r="158" spans="1:32" ht="1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57"/>
      <c r="P158" s="17"/>
      <c r="Q158" s="17"/>
      <c r="R158" s="17"/>
      <c r="S158" s="8">
        <v>43</v>
      </c>
      <c r="T158" s="4">
        <v>17</v>
      </c>
      <c r="W158" s="91" t="s">
        <v>112</v>
      </c>
      <c r="X158" s="92">
        <v>33466</v>
      </c>
      <c r="Y158" s="92">
        <v>31579</v>
      </c>
      <c r="Z158" s="93">
        <v>65045</v>
      </c>
      <c r="AA158" s="94"/>
      <c r="AB158" s="76"/>
      <c r="AC158" s="76"/>
      <c r="AD158" s="76"/>
      <c r="AE158" s="76"/>
      <c r="AF158" s="76"/>
    </row>
    <row r="159" spans="1:32" ht="1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57"/>
      <c r="P159" s="17"/>
      <c r="Q159" s="17"/>
      <c r="R159" s="17"/>
      <c r="S159" s="8">
        <v>44</v>
      </c>
      <c r="T159" s="4">
        <v>18</v>
      </c>
      <c r="W159" s="91" t="s">
        <v>113</v>
      </c>
      <c r="X159" s="92">
        <v>34600</v>
      </c>
      <c r="Y159" s="92">
        <v>32709</v>
      </c>
      <c r="Z159" s="93">
        <v>67309</v>
      </c>
      <c r="AA159" s="94"/>
      <c r="AB159" s="76"/>
      <c r="AC159" s="76"/>
      <c r="AD159" s="76"/>
      <c r="AE159" s="76"/>
      <c r="AF159" s="76"/>
    </row>
    <row r="160" spans="1:32" ht="1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57"/>
      <c r="P160" s="17"/>
      <c r="Q160" s="17"/>
      <c r="R160" s="17"/>
      <c r="S160" s="8">
        <v>45</v>
      </c>
      <c r="T160" s="4">
        <v>19</v>
      </c>
      <c r="W160" s="91" t="s">
        <v>114</v>
      </c>
      <c r="X160" s="92">
        <v>35965</v>
      </c>
      <c r="Y160" s="92">
        <v>34051</v>
      </c>
      <c r="Z160" s="93">
        <v>70016</v>
      </c>
      <c r="AA160" s="94"/>
      <c r="AB160" s="76"/>
      <c r="AC160" s="76"/>
      <c r="AD160" s="76"/>
      <c r="AE160" s="76"/>
      <c r="AF160" s="76"/>
    </row>
    <row r="161" spans="1:32" ht="1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57"/>
      <c r="P161" s="17"/>
      <c r="Q161" s="17"/>
      <c r="R161" s="17"/>
      <c r="S161" s="8">
        <v>46</v>
      </c>
      <c r="T161" s="4">
        <v>20</v>
      </c>
      <c r="W161" s="94" t="s">
        <v>120</v>
      </c>
      <c r="X161" s="95">
        <f>SUM(X153:X160)</f>
        <v>261698</v>
      </c>
      <c r="Y161" s="95">
        <f>SUM(Y153:Y160)</f>
        <v>246692</v>
      </c>
      <c r="Z161" s="95">
        <f>SUM(Z153:Z160)</f>
        <v>508390</v>
      </c>
      <c r="AA161" s="94"/>
      <c r="AB161" s="76"/>
      <c r="AC161" s="76"/>
      <c r="AD161" s="76"/>
      <c r="AE161" s="76"/>
      <c r="AF161" s="76"/>
    </row>
    <row r="162" spans="1:32" ht="1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57"/>
      <c r="P162" s="17"/>
      <c r="Q162" s="17"/>
      <c r="R162" s="17"/>
      <c r="S162" s="8">
        <v>47</v>
      </c>
      <c r="T162" s="4">
        <v>21</v>
      </c>
      <c r="W162" s="76" t="s">
        <v>117</v>
      </c>
      <c r="X162" s="76">
        <f>+$Q140/X161*1000</f>
        <v>24.539736643000712</v>
      </c>
      <c r="Y162" s="76">
        <f>+$Q140/Y161*1000</f>
        <v>26.0324615309779</v>
      </c>
      <c r="Z162" s="76">
        <f>+$Q140/Z161*1000</f>
        <v>12.632034461732136</v>
      </c>
      <c r="AA162" s="76"/>
      <c r="AB162" s="76"/>
      <c r="AC162" s="76"/>
      <c r="AD162" s="76"/>
      <c r="AE162" s="76"/>
      <c r="AF162" s="76"/>
    </row>
    <row r="163" spans="1:32" ht="1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57"/>
      <c r="P163" s="17"/>
      <c r="Q163" s="17"/>
      <c r="R163" s="17"/>
      <c r="S163" s="8">
        <v>48</v>
      </c>
      <c r="T163" s="4">
        <v>22</v>
      </c>
      <c r="W163" s="76" t="s">
        <v>118</v>
      </c>
      <c r="X163" s="76">
        <f>+$Q144/X161*1000</f>
        <v>7.420767449502862</v>
      </c>
      <c r="Y163" s="76">
        <f>+$Q144/Y161*1000</f>
        <v>7.872164480404715</v>
      </c>
      <c r="Z163" s="76">
        <f>+$Q144/Z161*1000</f>
        <v>3.819902043706603</v>
      </c>
      <c r="AA163" s="76"/>
      <c r="AB163" s="76"/>
      <c r="AC163" s="76"/>
      <c r="AD163" s="76"/>
      <c r="AE163" s="76"/>
      <c r="AF163" s="76"/>
    </row>
    <row r="164" spans="1:20" ht="1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57"/>
      <c r="P164" s="17"/>
      <c r="Q164" s="17"/>
      <c r="R164" s="17"/>
      <c r="S164" s="8">
        <v>49</v>
      </c>
      <c r="T164" s="4">
        <v>23</v>
      </c>
    </row>
    <row r="165" spans="1:20" ht="1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57"/>
      <c r="P165" s="17"/>
      <c r="Q165" s="17"/>
      <c r="R165" s="17"/>
      <c r="S165" s="8">
        <v>50</v>
      </c>
      <c r="T165" s="4">
        <v>24</v>
      </c>
    </row>
    <row r="166" spans="19:20" ht="15" customHeight="1">
      <c r="S166" s="8">
        <v>51</v>
      </c>
      <c r="T166" s="4">
        <v>25</v>
      </c>
    </row>
    <row r="167" spans="19:20" ht="15" customHeight="1">
      <c r="S167" s="16"/>
      <c r="T167" s="16"/>
    </row>
    <row r="168" spans="1:19" ht="21.75" customHeight="1">
      <c r="A168" s="117">
        <f>+A112+1</f>
        <v>3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9">
        <v>0</v>
      </c>
    </row>
    <row r="169" spans="1:19" ht="21.7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0">
        <v>0</v>
      </c>
    </row>
    <row r="170" spans="1:19" ht="12" customHeight="1">
      <c r="A170" s="116" t="s">
        <v>11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0">
        <v>0</v>
      </c>
    </row>
    <row r="171" spans="18:19" ht="15" customHeight="1">
      <c r="R171" s="16"/>
      <c r="S171" s="8"/>
    </row>
    <row r="172" spans="2:19" ht="19.5" customHeight="1">
      <c r="B172" s="18" t="s">
        <v>97</v>
      </c>
      <c r="F172" s="1"/>
      <c r="R172" s="16"/>
      <c r="S172" s="8">
        <v>1</v>
      </c>
    </row>
    <row r="173" spans="18:19" ht="15" customHeight="1">
      <c r="R173" s="16"/>
      <c r="S173" s="8">
        <v>2</v>
      </c>
    </row>
    <row r="174" spans="18:19" ht="15" customHeight="1">
      <c r="R174" s="16"/>
      <c r="S174" s="8">
        <v>3</v>
      </c>
    </row>
    <row r="175" spans="18:19" ht="15" customHeight="1">
      <c r="R175" s="16"/>
      <c r="S175" s="8">
        <v>4</v>
      </c>
    </row>
    <row r="176" spans="18:20" ht="15" customHeight="1">
      <c r="R176" s="16"/>
      <c r="S176" s="8">
        <v>5</v>
      </c>
      <c r="T176" s="5"/>
    </row>
    <row r="177" spans="18:19" ht="15" customHeight="1">
      <c r="R177" s="16"/>
      <c r="S177" s="8">
        <v>6</v>
      </c>
    </row>
    <row r="178" spans="15:20" s="5" customFormat="1" ht="15" customHeight="1">
      <c r="O178" s="3"/>
      <c r="R178" s="16"/>
      <c r="S178" s="8">
        <v>7</v>
      </c>
      <c r="T178" s="1"/>
    </row>
    <row r="179" spans="18:19" ht="15" customHeight="1">
      <c r="R179" s="16"/>
      <c r="S179" s="8">
        <v>8</v>
      </c>
    </row>
    <row r="180" spans="18:19" ht="15" customHeight="1">
      <c r="R180" s="16"/>
      <c r="S180" s="8">
        <v>9</v>
      </c>
    </row>
    <row r="181" spans="18:19" ht="15" customHeight="1">
      <c r="R181" s="16"/>
      <c r="S181" s="8">
        <v>10</v>
      </c>
    </row>
    <row r="182" spans="18:19" ht="15" customHeight="1">
      <c r="R182" s="16"/>
      <c r="S182" s="8">
        <v>11</v>
      </c>
    </row>
    <row r="183" spans="18:19" ht="15" customHeight="1">
      <c r="R183" s="16"/>
      <c r="S183" s="8">
        <v>12</v>
      </c>
    </row>
    <row r="184" spans="18:19" ht="15" customHeight="1">
      <c r="R184" s="16"/>
      <c r="S184" s="8">
        <v>13</v>
      </c>
    </row>
    <row r="185" spans="18:19" ht="15" customHeight="1">
      <c r="R185" s="16"/>
      <c r="S185" s="8">
        <v>14</v>
      </c>
    </row>
    <row r="186" spans="18:19" ht="15" customHeight="1">
      <c r="R186" s="16"/>
      <c r="S186" s="8">
        <v>15</v>
      </c>
    </row>
    <row r="187" spans="18:19" ht="15" customHeight="1">
      <c r="R187" s="16"/>
      <c r="S187" s="8">
        <v>16</v>
      </c>
    </row>
    <row r="188" spans="18:19" ht="15" customHeight="1">
      <c r="R188" s="16"/>
      <c r="S188" s="8">
        <v>17</v>
      </c>
    </row>
    <row r="189" spans="18:19" ht="15" customHeight="1">
      <c r="R189" s="16"/>
      <c r="S189" s="8">
        <v>18</v>
      </c>
    </row>
    <row r="190" spans="18:19" ht="15" customHeight="1">
      <c r="R190" s="16"/>
      <c r="S190" s="8">
        <v>19</v>
      </c>
    </row>
    <row r="191" spans="6:19" ht="15" customHeight="1">
      <c r="F191" s="1"/>
      <c r="G191" s="1"/>
      <c r="H191" s="1"/>
      <c r="I191" s="1"/>
      <c r="J191" s="1"/>
      <c r="K191" s="1"/>
      <c r="L191" s="1"/>
      <c r="M191" s="1"/>
      <c r="N191" s="1"/>
      <c r="O191" s="56"/>
      <c r="P191" s="1"/>
      <c r="Q191" s="1"/>
      <c r="R191" s="16"/>
      <c r="S191" s="8">
        <v>20</v>
      </c>
    </row>
    <row r="192" spans="6:19" ht="15" customHeight="1">
      <c r="F192" s="1"/>
      <c r="G192" s="1"/>
      <c r="H192" s="1"/>
      <c r="I192" s="1"/>
      <c r="J192" s="1"/>
      <c r="K192" s="1"/>
      <c r="L192" s="1"/>
      <c r="M192" s="1"/>
      <c r="N192" s="1"/>
      <c r="O192" s="56"/>
      <c r="P192" s="1"/>
      <c r="Q192" s="1"/>
      <c r="R192" s="16"/>
      <c r="S192" s="8">
        <v>21</v>
      </c>
    </row>
    <row r="193" spans="6:19" ht="15" customHeight="1">
      <c r="F193" s="1"/>
      <c r="G193" s="1"/>
      <c r="H193" s="1"/>
      <c r="I193" s="1"/>
      <c r="J193" s="1"/>
      <c r="K193" s="1"/>
      <c r="L193" s="1"/>
      <c r="M193" s="1"/>
      <c r="N193" s="1"/>
      <c r="O193" s="56"/>
      <c r="P193" s="1"/>
      <c r="Q193" s="1"/>
      <c r="R193" s="16"/>
      <c r="S193" s="8">
        <v>22</v>
      </c>
    </row>
    <row r="194" spans="6:19" ht="15" customHeight="1">
      <c r="F194" s="1"/>
      <c r="G194" s="1"/>
      <c r="H194" s="1"/>
      <c r="I194" s="1"/>
      <c r="J194" s="1"/>
      <c r="K194" s="1"/>
      <c r="L194" s="1"/>
      <c r="M194" s="1"/>
      <c r="N194" s="1"/>
      <c r="O194" s="56"/>
      <c r="P194" s="1"/>
      <c r="Q194" s="1"/>
      <c r="R194" s="16"/>
      <c r="S194" s="8">
        <v>23</v>
      </c>
    </row>
    <row r="195" spans="7:19" ht="15" customHeight="1">
      <c r="G195" s="6">
        <v>2002</v>
      </c>
      <c r="H195" s="6">
        <v>2003</v>
      </c>
      <c r="I195" s="6">
        <v>2004</v>
      </c>
      <c r="J195" s="6">
        <v>2005</v>
      </c>
      <c r="K195" s="6">
        <v>2006</v>
      </c>
      <c r="L195" s="6">
        <v>2007</v>
      </c>
      <c r="M195" s="6">
        <v>2008</v>
      </c>
      <c r="N195" s="6">
        <v>2009</v>
      </c>
      <c r="O195" s="6">
        <v>2010</v>
      </c>
      <c r="P195" s="6">
        <v>2011</v>
      </c>
      <c r="Q195" s="6">
        <v>2012</v>
      </c>
      <c r="R195" s="16"/>
      <c r="S195" s="8">
        <v>24</v>
      </c>
    </row>
    <row r="196" spans="2:19" ht="15" customHeight="1">
      <c r="B196" s="11" t="s">
        <v>58</v>
      </c>
      <c r="C196" s="11"/>
      <c r="D196" s="11"/>
      <c r="E196" s="11"/>
      <c r="F196" s="11"/>
      <c r="G196" s="12">
        <v>3386</v>
      </c>
      <c r="H196" s="12">
        <v>4269</v>
      </c>
      <c r="I196" s="12">
        <v>3608</v>
      </c>
      <c r="J196" s="12">
        <v>4545</v>
      </c>
      <c r="K196" s="12">
        <v>4130</v>
      </c>
      <c r="L196" s="12">
        <v>4321</v>
      </c>
      <c r="M196" s="12">
        <v>4840</v>
      </c>
      <c r="N196" s="12">
        <v>3921</v>
      </c>
      <c r="O196" s="12">
        <v>3691</v>
      </c>
      <c r="P196" s="12">
        <v>3626</v>
      </c>
      <c r="Q196" s="12">
        <v>3488</v>
      </c>
      <c r="R196" s="16"/>
      <c r="S196" s="8">
        <v>25</v>
      </c>
    </row>
    <row r="197" spans="2:19" ht="15" customHeight="1">
      <c r="B197" s="11" t="s">
        <v>59</v>
      </c>
      <c r="C197" s="11"/>
      <c r="D197" s="11"/>
      <c r="E197" s="11"/>
      <c r="F197" s="11"/>
      <c r="G197" s="12">
        <v>3008</v>
      </c>
      <c r="H197" s="12">
        <v>2143</v>
      </c>
      <c r="I197" s="12">
        <v>2811</v>
      </c>
      <c r="J197" s="12">
        <v>2499</v>
      </c>
      <c r="K197" s="12">
        <v>3233</v>
      </c>
      <c r="L197" s="12">
        <v>3333</v>
      </c>
      <c r="M197" s="12">
        <v>2565</v>
      </c>
      <c r="N197" s="12">
        <v>3299</v>
      </c>
      <c r="O197" s="12">
        <v>3403</v>
      </c>
      <c r="P197" s="12">
        <v>3262</v>
      </c>
      <c r="Q197" s="12">
        <f>+Q140-Q196</f>
        <v>2934</v>
      </c>
      <c r="R197" s="16"/>
      <c r="S197" s="8">
        <v>26</v>
      </c>
    </row>
    <row r="198" spans="2:20" ht="15" customHeight="1">
      <c r="B198" s="11" t="str">
        <f>"% "&amp;+B196</f>
        <v>% Població anual 14-17 anys</v>
      </c>
      <c r="C198" s="11"/>
      <c r="D198" s="11"/>
      <c r="E198" s="11"/>
      <c r="F198" s="11"/>
      <c r="G198" s="39">
        <v>52.80723643169058</v>
      </c>
      <c r="H198" s="39">
        <v>66.50568624396324</v>
      </c>
      <c r="I198" s="39">
        <v>51.220897217490055</v>
      </c>
      <c r="J198" s="39">
        <v>61.72755670243107</v>
      </c>
      <c r="K198" s="39">
        <v>53.95871439770055</v>
      </c>
      <c r="L198" s="39">
        <v>58.352464550979064</v>
      </c>
      <c r="M198" s="39">
        <v>67.03601108033241</v>
      </c>
      <c r="N198" s="39">
        <v>55.27206089653228</v>
      </c>
      <c r="O198" s="39">
        <v>53.58594657375145</v>
      </c>
      <c r="P198" s="39">
        <v>56.462161320460915</v>
      </c>
      <c r="Q198" s="39">
        <f>+Q196/Q140*100</f>
        <v>54.31329803799439</v>
      </c>
      <c r="R198" s="16"/>
      <c r="S198" s="8">
        <v>27</v>
      </c>
      <c r="T198" s="4">
        <v>1</v>
      </c>
    </row>
    <row r="199" spans="2:20" ht="15" customHeight="1">
      <c r="B199" s="11" t="str">
        <f>"% "&amp;+B197</f>
        <v>% Població anual 18-21</v>
      </c>
      <c r="C199" s="11"/>
      <c r="D199" s="11"/>
      <c r="E199" s="11"/>
      <c r="F199" s="11"/>
      <c r="G199" s="39">
        <v>47.19276356830942</v>
      </c>
      <c r="H199" s="39">
        <v>33.49431375603676</v>
      </c>
      <c r="I199" s="39">
        <v>48.779102782509945</v>
      </c>
      <c r="J199" s="39">
        <v>38.27244329756893</v>
      </c>
      <c r="K199" s="39">
        <v>46.04128560229945</v>
      </c>
      <c r="L199" s="39">
        <v>41.647535449020936</v>
      </c>
      <c r="M199" s="39">
        <v>32.963988919667585</v>
      </c>
      <c r="N199" s="39">
        <v>44.72793910346772</v>
      </c>
      <c r="O199" s="39">
        <v>46.41405342624855</v>
      </c>
      <c r="P199" s="39">
        <v>43.537838679539085</v>
      </c>
      <c r="Q199" s="39">
        <f>100-Q198</f>
        <v>45.68670196200561</v>
      </c>
      <c r="R199" s="16"/>
      <c r="S199" s="8">
        <v>28</v>
      </c>
      <c r="T199" s="4">
        <v>2</v>
      </c>
    </row>
    <row r="200" spans="2:20" ht="15" customHeight="1">
      <c r="B200" s="17"/>
      <c r="C200" s="17"/>
      <c r="D200" s="17"/>
      <c r="E200" s="17"/>
      <c r="F200" s="17"/>
      <c r="R200" s="17"/>
      <c r="S200" s="8">
        <v>29</v>
      </c>
      <c r="T200" s="4">
        <v>3</v>
      </c>
    </row>
    <row r="201" spans="1:20" ht="15" customHeight="1">
      <c r="A201" s="17"/>
      <c r="B201" s="17"/>
      <c r="C201" s="17"/>
      <c r="D201" s="17"/>
      <c r="E201" s="17"/>
      <c r="F201" s="17"/>
      <c r="G201" s="17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17"/>
      <c r="S201" s="8">
        <v>30</v>
      </c>
      <c r="T201" s="4">
        <v>4</v>
      </c>
    </row>
    <row r="202" spans="1:20" ht="1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8">
        <v>31</v>
      </c>
      <c r="T202" s="4">
        <v>5</v>
      </c>
    </row>
    <row r="203" spans="1:20" ht="1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8">
        <v>32</v>
      </c>
      <c r="T203" s="4">
        <v>6</v>
      </c>
    </row>
    <row r="204" spans="1:20" ht="15" customHeight="1">
      <c r="A204" s="17"/>
      <c r="B204" s="17"/>
      <c r="C204" s="17"/>
      <c r="D204" s="17"/>
      <c r="E204" s="17"/>
      <c r="F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8">
        <v>33</v>
      </c>
      <c r="T204" s="4">
        <v>7</v>
      </c>
    </row>
    <row r="205" spans="1:20" ht="1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57"/>
      <c r="P205" s="17"/>
      <c r="Q205" s="45"/>
      <c r="R205" s="17"/>
      <c r="S205" s="8">
        <v>34</v>
      </c>
      <c r="T205" s="4">
        <v>8</v>
      </c>
    </row>
    <row r="206" spans="1:20" ht="1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57"/>
      <c r="P206" s="17"/>
      <c r="Q206" s="17"/>
      <c r="R206" s="17"/>
      <c r="S206" s="8">
        <v>35</v>
      </c>
      <c r="T206" s="4">
        <v>9</v>
      </c>
    </row>
    <row r="207" spans="1:20" ht="1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57"/>
      <c r="P207" s="17"/>
      <c r="Q207" s="17"/>
      <c r="R207" s="17"/>
      <c r="S207" s="8">
        <v>36</v>
      </c>
      <c r="T207" s="4">
        <v>10</v>
      </c>
    </row>
    <row r="208" spans="1:20" ht="1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57"/>
      <c r="P208" s="17"/>
      <c r="Q208" s="17"/>
      <c r="R208" s="17"/>
      <c r="S208" s="8">
        <v>37</v>
      </c>
      <c r="T208" s="4">
        <v>11</v>
      </c>
    </row>
    <row r="209" spans="1:20" ht="1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57"/>
      <c r="P209" s="17"/>
      <c r="Q209" s="17"/>
      <c r="R209" s="17"/>
      <c r="S209" s="8">
        <v>38</v>
      </c>
      <c r="T209" s="4">
        <v>12</v>
      </c>
    </row>
    <row r="210" spans="1:20" ht="1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57"/>
      <c r="P210" s="17"/>
      <c r="Q210" s="17"/>
      <c r="R210" s="17"/>
      <c r="S210" s="8">
        <v>39</v>
      </c>
      <c r="T210" s="4">
        <v>13</v>
      </c>
    </row>
    <row r="211" spans="1:20" ht="1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57"/>
      <c r="P211" s="17"/>
      <c r="Q211" s="17"/>
      <c r="R211" s="17"/>
      <c r="S211" s="8">
        <v>40</v>
      </c>
      <c r="T211" s="4">
        <v>14</v>
      </c>
    </row>
    <row r="212" spans="1:20" ht="1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57"/>
      <c r="P212" s="17"/>
      <c r="Q212" s="17"/>
      <c r="R212" s="17"/>
      <c r="S212" s="8">
        <v>41</v>
      </c>
      <c r="T212" s="4">
        <v>15</v>
      </c>
    </row>
    <row r="213" spans="1:20" ht="1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57"/>
      <c r="P213" s="17"/>
      <c r="Q213" s="17"/>
      <c r="R213" s="17"/>
      <c r="S213" s="8">
        <v>42</v>
      </c>
      <c r="T213" s="4">
        <v>16</v>
      </c>
    </row>
    <row r="214" spans="1:20" ht="1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57"/>
      <c r="P214" s="17"/>
      <c r="Q214" s="17"/>
      <c r="R214" s="17"/>
      <c r="S214" s="8">
        <v>43</v>
      </c>
      <c r="T214" s="4">
        <v>17</v>
      </c>
    </row>
    <row r="215" spans="1:20" ht="1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57"/>
      <c r="P215" s="17"/>
      <c r="Q215" s="17"/>
      <c r="R215" s="17"/>
      <c r="S215" s="8">
        <v>44</v>
      </c>
      <c r="T215" s="4">
        <v>18</v>
      </c>
    </row>
    <row r="216" spans="1:20" ht="1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57"/>
      <c r="P216" s="17"/>
      <c r="Q216" s="17"/>
      <c r="R216" s="17"/>
      <c r="S216" s="8">
        <v>45</v>
      </c>
      <c r="T216" s="4">
        <v>19</v>
      </c>
    </row>
    <row r="217" spans="1:20" ht="1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57"/>
      <c r="P217" s="17"/>
      <c r="Q217" s="17"/>
      <c r="R217" s="17"/>
      <c r="S217" s="8">
        <v>46</v>
      </c>
      <c r="T217" s="4">
        <v>20</v>
      </c>
    </row>
    <row r="218" spans="1:20" ht="1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57"/>
      <c r="P218" s="17"/>
      <c r="Q218" s="17"/>
      <c r="R218" s="17"/>
      <c r="S218" s="8">
        <v>47</v>
      </c>
      <c r="T218" s="4">
        <v>21</v>
      </c>
    </row>
    <row r="219" spans="1:20" ht="1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57"/>
      <c r="P219" s="17"/>
      <c r="Q219" s="17"/>
      <c r="R219" s="17"/>
      <c r="S219" s="8">
        <v>48</v>
      </c>
      <c r="T219" s="4">
        <v>22</v>
      </c>
    </row>
    <row r="220" spans="1:20" ht="1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57"/>
      <c r="P220" s="17"/>
      <c r="Q220" s="17"/>
      <c r="R220" s="17"/>
      <c r="S220" s="8">
        <v>49</v>
      </c>
      <c r="T220" s="4">
        <v>23</v>
      </c>
    </row>
    <row r="221" spans="1:20" ht="1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57"/>
      <c r="P221" s="17"/>
      <c r="Q221" s="17"/>
      <c r="R221" s="17"/>
      <c r="S221" s="8">
        <v>50</v>
      </c>
      <c r="T221" s="4">
        <v>24</v>
      </c>
    </row>
    <row r="222" spans="19:20" ht="15" customHeight="1">
      <c r="S222" s="8">
        <v>51</v>
      </c>
      <c r="T222" s="4">
        <v>25</v>
      </c>
    </row>
    <row r="223" spans="19:20" ht="15" customHeight="1">
      <c r="S223" s="16"/>
      <c r="T223" s="16"/>
    </row>
    <row r="224" spans="1:19" ht="21.75" customHeight="1">
      <c r="A224" s="117">
        <f>+A168+1</f>
        <v>4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9">
        <v>0</v>
      </c>
    </row>
    <row r="225" spans="1:19" ht="21.75" customHeigh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0">
        <v>0</v>
      </c>
    </row>
    <row r="226" spans="1:19" ht="12" customHeight="1">
      <c r="A226" s="116" t="s">
        <v>11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0">
        <v>0</v>
      </c>
    </row>
    <row r="227" spans="18:19" ht="15" customHeight="1">
      <c r="R227" s="16"/>
      <c r="S227" s="8"/>
    </row>
    <row r="228" spans="2:19" ht="19.5" customHeight="1">
      <c r="B228" s="18" t="s">
        <v>96</v>
      </c>
      <c r="F228" s="1"/>
      <c r="R228" s="16"/>
      <c r="S228" s="8">
        <v>1</v>
      </c>
    </row>
    <row r="229" spans="18:19" ht="15" customHeight="1">
      <c r="R229" s="16"/>
      <c r="S229" s="8">
        <v>2</v>
      </c>
    </row>
    <row r="230" spans="18:19" ht="15" customHeight="1">
      <c r="R230" s="16"/>
      <c r="S230" s="8">
        <v>3</v>
      </c>
    </row>
    <row r="231" spans="18:19" ht="15" customHeight="1">
      <c r="R231" s="16"/>
      <c r="S231" s="8">
        <v>4</v>
      </c>
    </row>
    <row r="232" spans="18:20" ht="15" customHeight="1">
      <c r="R232" s="16"/>
      <c r="S232" s="8">
        <v>5</v>
      </c>
      <c r="T232" s="5"/>
    </row>
    <row r="233" spans="18:19" ht="15" customHeight="1">
      <c r="R233" s="16"/>
      <c r="S233" s="8">
        <v>6</v>
      </c>
    </row>
    <row r="234" spans="15:20" s="5" customFormat="1" ht="15" customHeight="1">
      <c r="O234" s="3"/>
      <c r="R234" s="16"/>
      <c r="S234" s="8">
        <v>7</v>
      </c>
      <c r="T234" s="1"/>
    </row>
    <row r="235" spans="18:19" ht="15" customHeight="1">
      <c r="R235" s="16"/>
      <c r="S235" s="8">
        <v>8</v>
      </c>
    </row>
    <row r="236" spans="18:19" ht="15" customHeight="1">
      <c r="R236" s="16"/>
      <c r="S236" s="8">
        <v>9</v>
      </c>
    </row>
    <row r="237" spans="18:19" ht="15" customHeight="1">
      <c r="R237" s="16"/>
      <c r="S237" s="8">
        <v>10</v>
      </c>
    </row>
    <row r="238" spans="18:19" ht="15" customHeight="1">
      <c r="R238" s="16"/>
      <c r="S238" s="8">
        <v>11</v>
      </c>
    </row>
    <row r="239" spans="18:19" ht="15" customHeight="1">
      <c r="R239" s="16"/>
      <c r="S239" s="8">
        <v>12</v>
      </c>
    </row>
    <row r="240" spans="18:19" ht="15" customHeight="1">
      <c r="R240" s="16"/>
      <c r="S240" s="8">
        <v>13</v>
      </c>
    </row>
    <row r="241" spans="18:19" ht="15" customHeight="1">
      <c r="R241" s="16"/>
      <c r="S241" s="8">
        <v>14</v>
      </c>
    </row>
    <row r="242" spans="18:19" ht="15" customHeight="1">
      <c r="R242" s="16"/>
      <c r="S242" s="8">
        <v>15</v>
      </c>
    </row>
    <row r="243" spans="18:19" ht="15" customHeight="1">
      <c r="R243" s="16"/>
      <c r="S243" s="8">
        <v>16</v>
      </c>
    </row>
    <row r="244" spans="18:19" ht="15" customHeight="1">
      <c r="R244" s="16"/>
      <c r="S244" s="8">
        <v>17</v>
      </c>
    </row>
    <row r="245" spans="18:19" ht="15" customHeight="1">
      <c r="R245" s="16"/>
      <c r="S245" s="8">
        <v>18</v>
      </c>
    </row>
    <row r="246" spans="18:19" ht="15" customHeight="1">
      <c r="R246" s="16"/>
      <c r="S246" s="8">
        <v>19</v>
      </c>
    </row>
    <row r="247" spans="6:19" ht="15" customHeight="1">
      <c r="F247" s="1"/>
      <c r="G247" s="1"/>
      <c r="H247" s="1"/>
      <c r="I247" s="1"/>
      <c r="J247" s="1"/>
      <c r="K247" s="1"/>
      <c r="L247" s="1"/>
      <c r="M247" s="1"/>
      <c r="N247" s="1"/>
      <c r="O247" s="56"/>
      <c r="P247" s="1"/>
      <c r="Q247" s="1"/>
      <c r="R247" s="16"/>
      <c r="S247" s="8">
        <v>20</v>
      </c>
    </row>
    <row r="248" spans="6:19" ht="15" customHeight="1">
      <c r="F248" s="1"/>
      <c r="G248" s="1"/>
      <c r="H248" s="1"/>
      <c r="I248" s="1"/>
      <c r="J248" s="1"/>
      <c r="K248" s="1"/>
      <c r="L248" s="1"/>
      <c r="M248" s="1"/>
      <c r="N248" s="1"/>
      <c r="O248" s="56"/>
      <c r="P248" s="1"/>
      <c r="Q248" s="1"/>
      <c r="R248" s="16"/>
      <c r="S248" s="8">
        <v>21</v>
      </c>
    </row>
    <row r="249" spans="6:19" ht="15" customHeight="1">
      <c r="F249" s="1"/>
      <c r="G249" s="1"/>
      <c r="H249" s="1"/>
      <c r="I249" s="1"/>
      <c r="J249" s="1"/>
      <c r="K249" s="1"/>
      <c r="L249" s="1"/>
      <c r="M249" s="1"/>
      <c r="N249" s="1"/>
      <c r="O249" s="56"/>
      <c r="P249" s="1"/>
      <c r="Q249" s="1"/>
      <c r="R249" s="16"/>
      <c r="S249" s="8">
        <v>22</v>
      </c>
    </row>
    <row r="250" spans="6:19" ht="15" customHeight="1">
      <c r="F250" s="1"/>
      <c r="G250" s="1"/>
      <c r="H250" s="1"/>
      <c r="I250" s="1"/>
      <c r="J250" s="1"/>
      <c r="K250" s="1"/>
      <c r="L250" s="1"/>
      <c r="M250" s="1"/>
      <c r="N250" s="1"/>
      <c r="O250" s="56"/>
      <c r="P250" s="1"/>
      <c r="Q250" s="1"/>
      <c r="R250" s="16"/>
      <c r="S250" s="8">
        <v>23</v>
      </c>
    </row>
    <row r="251" spans="7:19" ht="15" customHeight="1">
      <c r="G251" s="6">
        <v>2002</v>
      </c>
      <c r="H251" s="6">
        <v>2003</v>
      </c>
      <c r="I251" s="6">
        <v>2004</v>
      </c>
      <c r="J251" s="6">
        <v>2005</v>
      </c>
      <c r="K251" s="6">
        <v>2006</v>
      </c>
      <c r="L251" s="6">
        <v>2007</v>
      </c>
      <c r="M251" s="6">
        <v>2008</v>
      </c>
      <c r="N251" s="6">
        <v>2009</v>
      </c>
      <c r="O251" s="6">
        <v>2010</v>
      </c>
      <c r="P251" s="6">
        <v>2011</v>
      </c>
      <c r="Q251" s="6">
        <v>2012</v>
      </c>
      <c r="R251" s="16"/>
      <c r="S251" s="8">
        <v>24</v>
      </c>
    </row>
    <row r="252" spans="2:19" ht="15" customHeight="1">
      <c r="B252" s="11" t="s">
        <v>7</v>
      </c>
      <c r="C252" s="11"/>
      <c r="D252" s="11"/>
      <c r="E252" s="11"/>
      <c r="F252" s="11"/>
      <c r="G252" s="12">
        <v>5590</v>
      </c>
      <c r="H252" s="12">
        <v>5545</v>
      </c>
      <c r="I252" s="12">
        <v>5497</v>
      </c>
      <c r="J252" s="12">
        <v>5955</v>
      </c>
      <c r="K252" s="12">
        <v>6091</v>
      </c>
      <c r="L252" s="12">
        <v>6280</v>
      </c>
      <c r="M252" s="12">
        <v>6138</v>
      </c>
      <c r="N252" s="12">
        <v>6003</v>
      </c>
      <c r="O252" s="12">
        <v>5882</v>
      </c>
      <c r="P252" s="12">
        <v>5641</v>
      </c>
      <c r="Q252" s="12">
        <v>5294</v>
      </c>
      <c r="R252" s="16"/>
      <c r="S252" s="8">
        <v>25</v>
      </c>
    </row>
    <row r="253" spans="2:19" ht="15" customHeight="1">
      <c r="B253" s="11" t="s">
        <v>8</v>
      </c>
      <c r="C253" s="11"/>
      <c r="D253" s="11"/>
      <c r="E253" s="11"/>
      <c r="F253" s="11"/>
      <c r="G253" s="12">
        <v>804</v>
      </c>
      <c r="H253" s="12">
        <v>867</v>
      </c>
      <c r="I253" s="12">
        <v>922</v>
      </c>
      <c r="J253" s="12">
        <v>1089</v>
      </c>
      <c r="K253" s="12">
        <v>1272</v>
      </c>
      <c r="L253" s="12">
        <v>1374</v>
      </c>
      <c r="M253" s="12">
        <v>1267</v>
      </c>
      <c r="N253" s="12">
        <v>1217</v>
      </c>
      <c r="O253" s="12">
        <v>1212</v>
      </c>
      <c r="P253" s="12">
        <v>1247</v>
      </c>
      <c r="Q253" s="12">
        <f>+Q140-Q252</f>
        <v>1128</v>
      </c>
      <c r="R253" s="16"/>
      <c r="S253" s="8">
        <v>26</v>
      </c>
    </row>
    <row r="254" spans="2:20" ht="15" customHeight="1">
      <c r="B254" s="11" t="str">
        <f>"% "&amp;+B252</f>
        <v>% Homes</v>
      </c>
      <c r="C254" s="11"/>
      <c r="D254" s="11"/>
      <c r="E254" s="11"/>
      <c r="F254" s="11"/>
      <c r="G254" s="39">
        <f aca="true" t="shared" si="3" ref="G254:O254">+G252/SUM(G252:G253)*100</f>
        <v>87.42571160462934</v>
      </c>
      <c r="H254" s="39">
        <f t="shared" si="3"/>
        <v>86.47847785402371</v>
      </c>
      <c r="I254" s="39">
        <f t="shared" si="3"/>
        <v>85.6363919613647</v>
      </c>
      <c r="J254" s="39">
        <f t="shared" si="3"/>
        <v>84.54003407155025</v>
      </c>
      <c r="K254" s="39">
        <f t="shared" si="3"/>
        <v>82.72443297568925</v>
      </c>
      <c r="L254" s="39">
        <f t="shared" si="3"/>
        <v>82.04860203815</v>
      </c>
      <c r="M254" s="39">
        <f t="shared" si="3"/>
        <v>82.88993923024984</v>
      </c>
      <c r="N254" s="39">
        <f t="shared" si="3"/>
        <v>83.14404432132963</v>
      </c>
      <c r="O254" s="39">
        <f t="shared" si="3"/>
        <v>82.91513955455314</v>
      </c>
      <c r="P254" s="39">
        <f>+P252/SUM(P252:P253)*100</f>
        <v>81.89605110336817</v>
      </c>
      <c r="Q254" s="39">
        <f>+Q252/SUM(Q252:Q253)*100</f>
        <v>82.43537838679539</v>
      </c>
      <c r="R254" s="16"/>
      <c r="S254" s="8">
        <v>27</v>
      </c>
      <c r="T254" s="4">
        <v>1</v>
      </c>
    </row>
    <row r="255" spans="2:20" ht="15" customHeight="1">
      <c r="B255" s="11" t="str">
        <f>"% "&amp;+B253</f>
        <v>% Dones</v>
      </c>
      <c r="C255" s="11"/>
      <c r="D255" s="11"/>
      <c r="E255" s="11"/>
      <c r="F255" s="11"/>
      <c r="G255" s="39">
        <f aca="true" t="shared" si="4" ref="G255:O255">100-G254</f>
        <v>12.574288395370658</v>
      </c>
      <c r="H255" s="39">
        <f t="shared" si="4"/>
        <v>13.521522145976292</v>
      </c>
      <c r="I255" s="39">
        <f t="shared" si="4"/>
        <v>14.363608038635306</v>
      </c>
      <c r="J255" s="39">
        <f t="shared" si="4"/>
        <v>15.459965928449748</v>
      </c>
      <c r="K255" s="39">
        <f t="shared" si="4"/>
        <v>17.275567024310746</v>
      </c>
      <c r="L255" s="39">
        <f t="shared" si="4"/>
        <v>17.951397961850006</v>
      </c>
      <c r="M255" s="39">
        <f t="shared" si="4"/>
        <v>17.110060769750163</v>
      </c>
      <c r="N255" s="39">
        <f t="shared" si="4"/>
        <v>16.85595567867037</v>
      </c>
      <c r="O255" s="39">
        <f t="shared" si="4"/>
        <v>17.084860445446864</v>
      </c>
      <c r="P255" s="39">
        <f>100-P254</f>
        <v>18.103948896631834</v>
      </c>
      <c r="Q255" s="39">
        <f>100-Q254</f>
        <v>17.564621613204608</v>
      </c>
      <c r="R255" s="16"/>
      <c r="S255" s="8">
        <v>28</v>
      </c>
      <c r="T255" s="4">
        <v>2</v>
      </c>
    </row>
    <row r="256" spans="2:20" ht="15" customHeight="1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8">
        <v>29</v>
      </c>
      <c r="T256" s="4">
        <v>3</v>
      </c>
    </row>
    <row r="257" spans="1:20" ht="1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8">
        <v>30</v>
      </c>
      <c r="T257" s="4">
        <v>4</v>
      </c>
    </row>
    <row r="258" spans="1:20" ht="1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8">
        <v>31</v>
      </c>
      <c r="T258" s="4">
        <v>5</v>
      </c>
    </row>
    <row r="259" spans="1:20" ht="1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57"/>
      <c r="P259" s="17"/>
      <c r="Q259" s="17"/>
      <c r="R259" s="17"/>
      <c r="S259" s="8">
        <v>32</v>
      </c>
      <c r="T259" s="4">
        <v>6</v>
      </c>
    </row>
    <row r="260" spans="1:20" ht="15" customHeight="1">
      <c r="A260" s="17"/>
      <c r="B260" s="17"/>
      <c r="C260" s="17"/>
      <c r="D260" s="17"/>
      <c r="E260" s="17"/>
      <c r="F260" s="17"/>
      <c r="I260" s="17"/>
      <c r="J260" s="17"/>
      <c r="K260" s="17"/>
      <c r="L260" s="17"/>
      <c r="M260" s="17"/>
      <c r="N260" s="17"/>
      <c r="O260" s="57"/>
      <c r="P260" s="17"/>
      <c r="Q260" s="17"/>
      <c r="R260" s="17"/>
      <c r="S260" s="8">
        <v>33</v>
      </c>
      <c r="T260" s="4">
        <v>7</v>
      </c>
    </row>
    <row r="261" spans="1:20" ht="1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57"/>
      <c r="P261" s="17"/>
      <c r="Q261" s="17"/>
      <c r="R261" s="17"/>
      <c r="S261" s="8">
        <v>34</v>
      </c>
      <c r="T261" s="4">
        <v>8</v>
      </c>
    </row>
    <row r="262" spans="1:20" ht="1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57"/>
      <c r="P262" s="17"/>
      <c r="Q262" s="17"/>
      <c r="R262" s="17"/>
      <c r="S262" s="8">
        <v>35</v>
      </c>
      <c r="T262" s="4">
        <v>9</v>
      </c>
    </row>
    <row r="263" spans="1:20" ht="1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57"/>
      <c r="P263" s="17"/>
      <c r="Q263" s="17"/>
      <c r="R263" s="17"/>
      <c r="S263" s="8">
        <v>36</v>
      </c>
      <c r="T263" s="4">
        <v>10</v>
      </c>
    </row>
    <row r="264" spans="1:20" ht="1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57"/>
      <c r="P264" s="17"/>
      <c r="Q264" s="17"/>
      <c r="R264" s="17"/>
      <c r="S264" s="8">
        <v>37</v>
      </c>
      <c r="T264" s="4">
        <v>11</v>
      </c>
    </row>
    <row r="265" spans="1:20" ht="1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57"/>
      <c r="P265" s="17"/>
      <c r="Q265" s="17"/>
      <c r="R265" s="17"/>
      <c r="S265" s="8">
        <v>38</v>
      </c>
      <c r="T265" s="4">
        <v>12</v>
      </c>
    </row>
    <row r="266" spans="1:20" ht="1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57"/>
      <c r="P266" s="17"/>
      <c r="Q266" s="17"/>
      <c r="R266" s="17"/>
      <c r="S266" s="8">
        <v>39</v>
      </c>
      <c r="T266" s="4">
        <v>13</v>
      </c>
    </row>
    <row r="267" spans="1:20" ht="1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57"/>
      <c r="P267" s="17"/>
      <c r="Q267" s="17"/>
      <c r="R267" s="17"/>
      <c r="S267" s="8">
        <v>40</v>
      </c>
      <c r="T267" s="4">
        <v>14</v>
      </c>
    </row>
    <row r="268" spans="1:20" ht="1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57"/>
      <c r="P268" s="17"/>
      <c r="Q268" s="17"/>
      <c r="R268" s="17"/>
      <c r="S268" s="8">
        <v>41</v>
      </c>
      <c r="T268" s="4">
        <v>15</v>
      </c>
    </row>
    <row r="269" spans="1:20" ht="1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57"/>
      <c r="P269" s="17"/>
      <c r="Q269" s="17"/>
      <c r="R269" s="17"/>
      <c r="S269" s="8">
        <v>42</v>
      </c>
      <c r="T269" s="4">
        <v>16</v>
      </c>
    </row>
    <row r="270" spans="1:20" ht="1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57"/>
      <c r="P270" s="17"/>
      <c r="Q270" s="17"/>
      <c r="R270" s="17"/>
      <c r="S270" s="8">
        <v>43</v>
      </c>
      <c r="T270" s="4">
        <v>17</v>
      </c>
    </row>
    <row r="271" spans="1:20" ht="1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57"/>
      <c r="P271" s="17"/>
      <c r="Q271" s="17"/>
      <c r="R271" s="17"/>
      <c r="S271" s="8">
        <v>44</v>
      </c>
      <c r="T271" s="4">
        <v>18</v>
      </c>
    </row>
    <row r="272" spans="1:20" ht="1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57"/>
      <c r="P272" s="17"/>
      <c r="Q272" s="17"/>
      <c r="R272" s="17"/>
      <c r="S272" s="8">
        <v>45</v>
      </c>
      <c r="T272" s="4">
        <v>19</v>
      </c>
    </row>
    <row r="273" spans="1:20" ht="1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57"/>
      <c r="P273" s="17"/>
      <c r="Q273" s="17"/>
      <c r="R273" s="17"/>
      <c r="S273" s="8">
        <v>46</v>
      </c>
      <c r="T273" s="4">
        <v>20</v>
      </c>
    </row>
    <row r="274" spans="1:20" ht="1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57"/>
      <c r="P274" s="17"/>
      <c r="Q274" s="17"/>
      <c r="R274" s="17"/>
      <c r="S274" s="8">
        <v>47</v>
      </c>
      <c r="T274" s="4">
        <v>21</v>
      </c>
    </row>
    <row r="275" spans="1:20" ht="1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57"/>
      <c r="P275" s="17"/>
      <c r="Q275" s="17"/>
      <c r="R275" s="17"/>
      <c r="S275" s="8">
        <v>48</v>
      </c>
      <c r="T275" s="4">
        <v>22</v>
      </c>
    </row>
    <row r="276" spans="1:20" ht="1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57"/>
      <c r="P276" s="17"/>
      <c r="Q276" s="17"/>
      <c r="R276" s="17"/>
      <c r="S276" s="8">
        <v>49</v>
      </c>
      <c r="T276" s="4">
        <v>23</v>
      </c>
    </row>
    <row r="277" spans="1:20" ht="1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57"/>
      <c r="P277" s="17"/>
      <c r="Q277" s="17"/>
      <c r="R277" s="17"/>
      <c r="S277" s="8">
        <v>50</v>
      </c>
      <c r="T277" s="4">
        <v>24</v>
      </c>
    </row>
    <row r="278" spans="19:20" ht="15" customHeight="1">
      <c r="S278" s="8">
        <v>51</v>
      </c>
      <c r="T278" s="4">
        <v>25</v>
      </c>
    </row>
    <row r="279" spans="19:20" ht="15" customHeight="1">
      <c r="S279" s="16"/>
      <c r="T279" s="16"/>
    </row>
    <row r="280" spans="1:19" ht="21.75" customHeight="1">
      <c r="A280" s="117">
        <f>+A224+1</f>
        <v>5</v>
      </c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9">
        <v>0</v>
      </c>
    </row>
    <row r="281" spans="1:19" ht="21.75" customHeight="1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0">
        <v>0</v>
      </c>
    </row>
    <row r="282" spans="1:19" ht="12" customHeight="1">
      <c r="A282" s="116" t="s">
        <v>11</v>
      </c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0">
        <v>0</v>
      </c>
    </row>
    <row r="283" spans="18:19" ht="15" customHeight="1">
      <c r="R283" s="16"/>
      <c r="S283" s="8"/>
    </row>
    <row r="284" spans="2:19" ht="19.5" customHeight="1">
      <c r="B284" s="18" t="s">
        <v>95</v>
      </c>
      <c r="F284" s="1"/>
      <c r="R284" s="16"/>
      <c r="S284" s="8">
        <v>1</v>
      </c>
    </row>
    <row r="285" spans="18:19" ht="15" customHeight="1">
      <c r="R285" s="16"/>
      <c r="S285" s="8">
        <v>2</v>
      </c>
    </row>
    <row r="286" spans="18:19" ht="15" customHeight="1">
      <c r="R286" s="16"/>
      <c r="S286" s="8">
        <v>3</v>
      </c>
    </row>
    <row r="287" spans="18:19" ht="15" customHeight="1">
      <c r="R287" s="16"/>
      <c r="S287" s="8">
        <v>4</v>
      </c>
    </row>
    <row r="288" spans="18:20" ht="15" customHeight="1">
      <c r="R288" s="16"/>
      <c r="S288" s="8">
        <v>5</v>
      </c>
      <c r="T288" s="5"/>
    </row>
    <row r="289" spans="18:19" ht="15" customHeight="1">
      <c r="R289" s="16"/>
      <c r="S289" s="8">
        <v>6</v>
      </c>
    </row>
    <row r="290" spans="15:20" s="5" customFormat="1" ht="15" customHeight="1">
      <c r="O290" s="3"/>
      <c r="R290" s="16"/>
      <c r="S290" s="8">
        <v>7</v>
      </c>
      <c r="T290" s="1"/>
    </row>
    <row r="291" spans="18:19" ht="15" customHeight="1">
      <c r="R291" s="16"/>
      <c r="S291" s="8">
        <v>8</v>
      </c>
    </row>
    <row r="292" spans="18:19" ht="15" customHeight="1">
      <c r="R292" s="16"/>
      <c r="S292" s="8">
        <v>9</v>
      </c>
    </row>
    <row r="293" spans="18:19" ht="15" customHeight="1">
      <c r="R293" s="16"/>
      <c r="S293" s="8">
        <v>10</v>
      </c>
    </row>
    <row r="294" spans="18:19" ht="15" customHeight="1">
      <c r="R294" s="16"/>
      <c r="S294" s="8">
        <v>11</v>
      </c>
    </row>
    <row r="295" spans="18:19" ht="15" customHeight="1">
      <c r="R295" s="16"/>
      <c r="S295" s="8">
        <v>12</v>
      </c>
    </row>
    <row r="296" spans="18:19" ht="15" customHeight="1">
      <c r="R296" s="16"/>
      <c r="S296" s="8">
        <v>13</v>
      </c>
    </row>
    <row r="297" spans="18:19" ht="15" customHeight="1">
      <c r="R297" s="16"/>
      <c r="S297" s="8">
        <v>14</v>
      </c>
    </row>
    <row r="298" spans="18:19" ht="15" customHeight="1">
      <c r="R298" s="16"/>
      <c r="S298" s="8">
        <v>15</v>
      </c>
    </row>
    <row r="299" spans="18:19" ht="15" customHeight="1">
      <c r="R299" s="16"/>
      <c r="S299" s="8">
        <v>16</v>
      </c>
    </row>
    <row r="300" spans="18:19" ht="15" customHeight="1">
      <c r="R300" s="16"/>
      <c r="S300" s="8">
        <v>17</v>
      </c>
    </row>
    <row r="301" spans="18:19" ht="15" customHeight="1">
      <c r="R301" s="16"/>
      <c r="S301" s="8">
        <v>18</v>
      </c>
    </row>
    <row r="302" spans="18:19" ht="15" customHeight="1">
      <c r="R302" s="16"/>
      <c r="S302" s="8">
        <v>19</v>
      </c>
    </row>
    <row r="303" spans="6:19" ht="15" customHeight="1">
      <c r="F303" s="1"/>
      <c r="G303" s="1"/>
      <c r="H303" s="1"/>
      <c r="I303" s="1"/>
      <c r="J303" s="1"/>
      <c r="K303" s="1"/>
      <c r="L303" s="1"/>
      <c r="M303" s="1"/>
      <c r="N303" s="1"/>
      <c r="O303" s="56"/>
      <c r="P303" s="1"/>
      <c r="Q303" s="1"/>
      <c r="R303" s="16"/>
      <c r="S303" s="8">
        <v>20</v>
      </c>
    </row>
    <row r="304" spans="6:19" ht="15" customHeight="1">
      <c r="F304" s="1"/>
      <c r="G304" s="1"/>
      <c r="H304" s="1"/>
      <c r="I304" s="1"/>
      <c r="J304" s="1"/>
      <c r="K304" s="1"/>
      <c r="L304" s="1"/>
      <c r="M304" s="1"/>
      <c r="N304" s="1"/>
      <c r="O304" s="56"/>
      <c r="P304" s="1"/>
      <c r="Q304" s="1"/>
      <c r="R304" s="16"/>
      <c r="S304" s="8">
        <v>21</v>
      </c>
    </row>
    <row r="305" spans="6:19" ht="15" customHeight="1">
      <c r="F305" s="1"/>
      <c r="G305" s="1"/>
      <c r="H305" s="1"/>
      <c r="I305" s="1"/>
      <c r="J305" s="1"/>
      <c r="K305" s="1"/>
      <c r="L305" s="1"/>
      <c r="M305" s="1"/>
      <c r="N305" s="1"/>
      <c r="O305" s="56"/>
      <c r="P305" s="1"/>
      <c r="Q305" s="1"/>
      <c r="R305" s="16"/>
      <c r="S305" s="8">
        <v>22</v>
      </c>
    </row>
    <row r="306" spans="6:19" ht="15" customHeight="1">
      <c r="F306" s="1"/>
      <c r="G306" s="1"/>
      <c r="H306" s="1"/>
      <c r="I306" s="1"/>
      <c r="J306" s="1"/>
      <c r="K306" s="1"/>
      <c r="L306" s="1"/>
      <c r="M306" s="1"/>
      <c r="N306" s="1"/>
      <c r="O306" s="56"/>
      <c r="P306" s="1"/>
      <c r="Q306" s="1"/>
      <c r="R306" s="16"/>
      <c r="S306" s="8">
        <v>23</v>
      </c>
    </row>
    <row r="307" spans="7:19" ht="15" customHeight="1">
      <c r="G307" s="6">
        <v>2002</v>
      </c>
      <c r="H307" s="6">
        <v>2003</v>
      </c>
      <c r="I307" s="6">
        <v>2004</v>
      </c>
      <c r="J307" s="6">
        <v>2005</v>
      </c>
      <c r="K307" s="6">
        <v>2006</v>
      </c>
      <c r="L307" s="6">
        <v>2007</v>
      </c>
      <c r="M307" s="6">
        <v>2008</v>
      </c>
      <c r="N307" s="6">
        <v>2009</v>
      </c>
      <c r="O307" s="6">
        <v>2010</v>
      </c>
      <c r="P307" s="6">
        <v>2011</v>
      </c>
      <c r="Q307" s="6">
        <v>2012</v>
      </c>
      <c r="R307" s="16"/>
      <c r="S307" s="8">
        <v>24</v>
      </c>
    </row>
    <row r="308" spans="2:19" ht="15" customHeight="1">
      <c r="B308" s="11" t="s">
        <v>9</v>
      </c>
      <c r="C308" s="11"/>
      <c r="D308" s="11"/>
      <c r="E308" s="11"/>
      <c r="F308" s="11"/>
      <c r="G308" s="12">
        <v>5440</v>
      </c>
      <c r="H308" s="12">
        <v>5177</v>
      </c>
      <c r="I308" s="12">
        <v>5039</v>
      </c>
      <c r="J308" s="12">
        <v>5384</v>
      </c>
      <c r="K308" s="12">
        <v>5597</v>
      </c>
      <c r="L308" s="12">
        <v>5585</v>
      </c>
      <c r="M308" s="12">
        <v>5076</v>
      </c>
      <c r="N308" s="12">
        <v>4773</v>
      </c>
      <c r="O308" s="12">
        <v>4422</v>
      </c>
      <c r="P308" s="12">
        <v>4264</v>
      </c>
      <c r="Q308" s="12">
        <f>+Q140-Q309</f>
        <v>3833</v>
      </c>
      <c r="R308" s="16"/>
      <c r="S308" s="8">
        <v>25</v>
      </c>
    </row>
    <row r="309" spans="2:19" ht="15" customHeight="1">
      <c r="B309" s="11" t="s">
        <v>10</v>
      </c>
      <c r="C309" s="11"/>
      <c r="D309" s="11"/>
      <c r="E309" s="11"/>
      <c r="F309" s="11"/>
      <c r="G309" s="12">
        <v>954</v>
      </c>
      <c r="H309" s="12">
        <v>1235</v>
      </c>
      <c r="I309" s="12">
        <v>1380</v>
      </c>
      <c r="J309" s="12">
        <v>1660</v>
      </c>
      <c r="K309" s="12">
        <v>1766</v>
      </c>
      <c r="L309" s="12">
        <v>2069</v>
      </c>
      <c r="M309" s="12">
        <v>2329</v>
      </c>
      <c r="N309" s="12">
        <v>2447</v>
      </c>
      <c r="O309" s="12">
        <v>2672</v>
      </c>
      <c r="P309" s="12">
        <v>2624</v>
      </c>
      <c r="Q309" s="12">
        <v>2589</v>
      </c>
      <c r="S309" s="8">
        <v>26</v>
      </c>
    </row>
    <row r="310" spans="2:20" ht="15" customHeight="1">
      <c r="B310" s="11" t="str">
        <f>"% "&amp;+B308</f>
        <v>% Espanyols</v>
      </c>
      <c r="C310" s="11"/>
      <c r="D310" s="11"/>
      <c r="E310" s="11"/>
      <c r="F310" s="11"/>
      <c r="G310" s="39">
        <f>+G308/SUM(G308:G309)*100</f>
        <v>85.07976227713482</v>
      </c>
      <c r="H310" s="39">
        <f aca="true" t="shared" si="5" ref="H310:P310">+H308/SUM(H308:H309)*100</f>
        <v>80.73923892701185</v>
      </c>
      <c r="I310" s="39">
        <f t="shared" si="5"/>
        <v>78.50132419379966</v>
      </c>
      <c r="J310" s="39">
        <f t="shared" si="5"/>
        <v>76.43384440658717</v>
      </c>
      <c r="K310" s="39">
        <f t="shared" si="5"/>
        <v>76.01521119109059</v>
      </c>
      <c r="L310" s="39">
        <f t="shared" si="5"/>
        <v>72.96838254507448</v>
      </c>
      <c r="M310" s="39">
        <f t="shared" si="5"/>
        <v>68.54827819041188</v>
      </c>
      <c r="N310" s="39">
        <f t="shared" si="5"/>
        <v>66.10803324099723</v>
      </c>
      <c r="O310" s="39">
        <f t="shared" si="5"/>
        <v>62.33436707076403</v>
      </c>
      <c r="P310" s="39">
        <f t="shared" si="5"/>
        <v>61.904761904761905</v>
      </c>
      <c r="Q310" s="39">
        <f>+Q308/SUM(Q308:Q309)*100</f>
        <v>59.6854562441607</v>
      </c>
      <c r="R310" s="16"/>
      <c r="S310" s="8">
        <v>27</v>
      </c>
      <c r="T310" s="4">
        <v>1</v>
      </c>
    </row>
    <row r="311" spans="2:23" ht="15" customHeight="1">
      <c r="B311" s="11" t="str">
        <f>"% "&amp;+B309</f>
        <v>% Estrangers</v>
      </c>
      <c r="C311" s="11"/>
      <c r="D311" s="11"/>
      <c r="E311" s="11"/>
      <c r="F311" s="11"/>
      <c r="G311" s="39">
        <f aca="true" t="shared" si="6" ref="G311:Q311">100-G310</f>
        <v>14.920237722865181</v>
      </c>
      <c r="H311" s="39">
        <f t="shared" si="6"/>
        <v>19.260761072988146</v>
      </c>
      <c r="I311" s="39">
        <f t="shared" si="6"/>
        <v>21.49867580620034</v>
      </c>
      <c r="J311" s="39">
        <f t="shared" si="6"/>
        <v>23.56615559341283</v>
      </c>
      <c r="K311" s="39">
        <f t="shared" si="6"/>
        <v>23.984788808909414</v>
      </c>
      <c r="L311" s="39">
        <f t="shared" si="6"/>
        <v>27.031617454925524</v>
      </c>
      <c r="M311" s="39">
        <f t="shared" si="6"/>
        <v>31.451721809588122</v>
      </c>
      <c r="N311" s="39">
        <f t="shared" si="6"/>
        <v>33.89196675900277</v>
      </c>
      <c r="O311" s="39">
        <f t="shared" si="6"/>
        <v>37.66563292923597</v>
      </c>
      <c r="P311" s="39">
        <f t="shared" si="6"/>
        <v>38.095238095238095</v>
      </c>
      <c r="Q311" s="39">
        <f t="shared" si="6"/>
        <v>40.3145437558393</v>
      </c>
      <c r="R311" s="16"/>
      <c r="S311" s="8">
        <v>28</v>
      </c>
      <c r="T311" s="4">
        <v>2</v>
      </c>
      <c r="W311" s="46"/>
    </row>
    <row r="312" spans="2:20" ht="15" customHeight="1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8">
        <v>29</v>
      </c>
      <c r="T312" s="4">
        <v>3</v>
      </c>
    </row>
    <row r="313" spans="1:20" ht="1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8">
        <v>30</v>
      </c>
      <c r="T313" s="4">
        <v>4</v>
      </c>
    </row>
    <row r="314" spans="1:20" ht="1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8">
        <v>31</v>
      </c>
      <c r="T314" s="4">
        <v>5</v>
      </c>
    </row>
    <row r="315" spans="1:20" ht="1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57"/>
      <c r="P315" s="17"/>
      <c r="Q315" s="17"/>
      <c r="R315" s="17"/>
      <c r="S315" s="8">
        <v>32</v>
      </c>
      <c r="T315" s="4">
        <v>6</v>
      </c>
    </row>
    <row r="316" spans="1:20" ht="15" customHeight="1">
      <c r="A316" s="17"/>
      <c r="B316" s="17"/>
      <c r="C316" s="17"/>
      <c r="D316" s="17"/>
      <c r="E316" s="17"/>
      <c r="F316" s="17"/>
      <c r="I316" s="17"/>
      <c r="J316" s="17"/>
      <c r="K316" s="17"/>
      <c r="L316" s="17"/>
      <c r="M316" s="17"/>
      <c r="N316" s="17"/>
      <c r="O316" s="57"/>
      <c r="P316" s="17"/>
      <c r="Q316" s="17"/>
      <c r="R316" s="17"/>
      <c r="S316" s="8">
        <v>33</v>
      </c>
      <c r="T316" s="4">
        <v>7</v>
      </c>
    </row>
    <row r="317" spans="1:20" ht="1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57"/>
      <c r="P317" s="17"/>
      <c r="Q317" s="17"/>
      <c r="R317" s="17"/>
      <c r="S317" s="8">
        <v>34</v>
      </c>
      <c r="T317" s="4">
        <v>8</v>
      </c>
    </row>
    <row r="318" spans="1:20" ht="1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57"/>
      <c r="P318" s="17"/>
      <c r="Q318" s="17"/>
      <c r="R318" s="17"/>
      <c r="S318" s="8">
        <v>35</v>
      </c>
      <c r="T318" s="4">
        <v>9</v>
      </c>
    </row>
    <row r="319" spans="1:20" ht="1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57"/>
      <c r="P319" s="17"/>
      <c r="Q319" s="17"/>
      <c r="R319" s="17"/>
      <c r="S319" s="8">
        <v>36</v>
      </c>
      <c r="T319" s="4">
        <v>10</v>
      </c>
    </row>
    <row r="320" spans="1:20" ht="1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57"/>
      <c r="P320" s="17"/>
      <c r="Q320" s="17"/>
      <c r="R320" s="17"/>
      <c r="S320" s="8">
        <v>37</v>
      </c>
      <c r="T320" s="4">
        <v>11</v>
      </c>
    </row>
    <row r="321" spans="1:20" ht="1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57"/>
      <c r="P321" s="17"/>
      <c r="Q321" s="17"/>
      <c r="R321" s="17"/>
      <c r="S321" s="8">
        <v>38</v>
      </c>
      <c r="T321" s="4">
        <v>12</v>
      </c>
    </row>
    <row r="322" spans="1:20" ht="1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57"/>
      <c r="P322" s="17"/>
      <c r="Q322" s="17"/>
      <c r="R322" s="17"/>
      <c r="S322" s="8">
        <v>39</v>
      </c>
      <c r="T322" s="4">
        <v>13</v>
      </c>
    </row>
    <row r="323" spans="1:20" ht="1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57"/>
      <c r="P323" s="17"/>
      <c r="Q323" s="17"/>
      <c r="R323" s="17"/>
      <c r="S323" s="8">
        <v>40</v>
      </c>
      <c r="T323" s="4">
        <v>14</v>
      </c>
    </row>
    <row r="324" spans="1:20" ht="1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57"/>
      <c r="P324" s="17"/>
      <c r="Q324" s="17"/>
      <c r="R324" s="17"/>
      <c r="S324" s="8">
        <v>41</v>
      </c>
      <c r="T324" s="4">
        <v>15</v>
      </c>
    </row>
    <row r="325" spans="1:20" ht="1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57"/>
      <c r="P325" s="17"/>
      <c r="Q325" s="17"/>
      <c r="R325" s="17"/>
      <c r="S325" s="8">
        <v>42</v>
      </c>
      <c r="T325" s="4">
        <v>16</v>
      </c>
    </row>
    <row r="326" spans="1:20" ht="1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57"/>
      <c r="P326" s="17"/>
      <c r="Q326" s="17"/>
      <c r="R326" s="17"/>
      <c r="S326" s="8">
        <v>43</v>
      </c>
      <c r="T326" s="4">
        <v>17</v>
      </c>
    </row>
    <row r="327" spans="1:20" ht="1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57"/>
      <c r="P327" s="17"/>
      <c r="Q327" s="17"/>
      <c r="R327" s="17"/>
      <c r="S327" s="8">
        <v>44</v>
      </c>
      <c r="T327" s="4">
        <v>18</v>
      </c>
    </row>
    <row r="328" spans="1:20" ht="1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57"/>
      <c r="P328" s="17"/>
      <c r="Q328" s="17"/>
      <c r="R328" s="17"/>
      <c r="S328" s="8">
        <v>45</v>
      </c>
      <c r="T328" s="4">
        <v>19</v>
      </c>
    </row>
    <row r="329" spans="1:20" ht="1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57"/>
      <c r="P329" s="17"/>
      <c r="Q329" s="17"/>
      <c r="R329" s="17"/>
      <c r="S329" s="8">
        <v>46</v>
      </c>
      <c r="T329" s="4">
        <v>20</v>
      </c>
    </row>
    <row r="330" spans="1:20" ht="1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57"/>
      <c r="P330" s="17"/>
      <c r="Q330" s="17"/>
      <c r="R330" s="17"/>
      <c r="S330" s="8">
        <v>47</v>
      </c>
      <c r="T330" s="4">
        <v>21</v>
      </c>
    </row>
    <row r="331" spans="1:20" ht="1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57"/>
      <c r="P331" s="17"/>
      <c r="Q331" s="17"/>
      <c r="R331" s="17"/>
      <c r="S331" s="8">
        <v>48</v>
      </c>
      <c r="T331" s="4">
        <v>22</v>
      </c>
    </row>
    <row r="332" spans="1:20" ht="1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57"/>
      <c r="P332" s="17"/>
      <c r="Q332" s="17"/>
      <c r="R332" s="17"/>
      <c r="S332" s="8">
        <v>49</v>
      </c>
      <c r="T332" s="4">
        <v>23</v>
      </c>
    </row>
    <row r="333" spans="1:20" ht="1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57"/>
      <c r="P333" s="17"/>
      <c r="Q333" s="17"/>
      <c r="R333" s="17"/>
      <c r="S333" s="8">
        <v>50</v>
      </c>
      <c r="T333" s="4">
        <v>24</v>
      </c>
    </row>
    <row r="334" spans="19:20" ht="15" customHeight="1">
      <c r="S334" s="8">
        <v>51</v>
      </c>
      <c r="T334" s="4">
        <v>25</v>
      </c>
    </row>
    <row r="335" spans="19:20" ht="15" customHeight="1">
      <c r="S335" s="16"/>
      <c r="T335" s="16"/>
    </row>
    <row r="336" spans="1:19" ht="21.75" customHeight="1">
      <c r="A336" s="117">
        <f>+A280+1</f>
        <v>6</v>
      </c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9">
        <v>0</v>
      </c>
    </row>
    <row r="337" spans="1:19" ht="21.75" customHeight="1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0">
        <v>0</v>
      </c>
    </row>
    <row r="338" spans="1:19" ht="12" customHeight="1">
      <c r="A338" s="116" t="s">
        <v>11</v>
      </c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0">
        <v>0</v>
      </c>
    </row>
    <row r="339" spans="18:19" ht="15" customHeight="1">
      <c r="R339" s="16"/>
      <c r="S339" s="8"/>
    </row>
    <row r="340" spans="2:19" ht="19.5" customHeight="1">
      <c r="B340" s="18" t="s">
        <v>98</v>
      </c>
      <c r="F340" s="1"/>
      <c r="R340" s="16"/>
      <c r="S340" s="8">
        <v>1</v>
      </c>
    </row>
    <row r="341" spans="18:19" ht="15" customHeight="1">
      <c r="R341" s="16"/>
      <c r="S341" s="8">
        <v>2</v>
      </c>
    </row>
    <row r="342" spans="18:19" ht="15" customHeight="1">
      <c r="R342" s="16"/>
      <c r="S342" s="8">
        <v>3</v>
      </c>
    </row>
    <row r="343" spans="18:19" ht="15" customHeight="1">
      <c r="R343" s="16"/>
      <c r="S343" s="8">
        <v>4</v>
      </c>
    </row>
    <row r="344" spans="18:20" ht="15" customHeight="1">
      <c r="R344" s="16"/>
      <c r="S344" s="8">
        <v>5</v>
      </c>
      <c r="T344" s="5"/>
    </row>
    <row r="345" spans="18:19" ht="15" customHeight="1">
      <c r="R345" s="16"/>
      <c r="S345" s="8">
        <v>6</v>
      </c>
    </row>
    <row r="346" spans="15:20" s="5" customFormat="1" ht="15" customHeight="1">
      <c r="O346" s="3"/>
      <c r="R346" s="16"/>
      <c r="S346" s="8">
        <v>7</v>
      </c>
      <c r="T346" s="1"/>
    </row>
    <row r="347" spans="18:19" ht="15" customHeight="1">
      <c r="R347" s="16"/>
      <c r="S347" s="8">
        <v>8</v>
      </c>
    </row>
    <row r="348" spans="18:19" ht="15" customHeight="1">
      <c r="R348" s="16"/>
      <c r="S348" s="8">
        <v>9</v>
      </c>
    </row>
    <row r="349" spans="18:19" ht="15" customHeight="1">
      <c r="R349" s="16"/>
      <c r="S349" s="8">
        <v>10</v>
      </c>
    </row>
    <row r="350" spans="18:19" ht="15" customHeight="1">
      <c r="R350" s="16"/>
      <c r="S350" s="8">
        <v>11</v>
      </c>
    </row>
    <row r="351" spans="18:19" ht="15" customHeight="1">
      <c r="R351" s="16"/>
      <c r="S351" s="8">
        <v>12</v>
      </c>
    </row>
    <row r="352" spans="18:19" ht="15" customHeight="1">
      <c r="R352" s="16"/>
      <c r="S352" s="8">
        <v>13</v>
      </c>
    </row>
    <row r="353" spans="18:19" ht="15" customHeight="1">
      <c r="R353" s="16"/>
      <c r="S353" s="8">
        <v>14</v>
      </c>
    </row>
    <row r="354" spans="18:19" ht="15" customHeight="1">
      <c r="R354" s="16"/>
      <c r="S354" s="8">
        <v>15</v>
      </c>
    </row>
    <row r="355" spans="18:19" ht="15" customHeight="1">
      <c r="R355" s="16"/>
      <c r="S355" s="8">
        <v>16</v>
      </c>
    </row>
    <row r="356" spans="18:19" ht="15" customHeight="1">
      <c r="R356" s="16"/>
      <c r="S356" s="8">
        <v>17</v>
      </c>
    </row>
    <row r="357" spans="18:19" ht="15" customHeight="1">
      <c r="R357" s="16"/>
      <c r="S357" s="8">
        <v>18</v>
      </c>
    </row>
    <row r="358" spans="18:19" ht="15" customHeight="1">
      <c r="R358" s="16"/>
      <c r="S358" s="8">
        <v>19</v>
      </c>
    </row>
    <row r="359" spans="6:19" ht="15" customHeight="1">
      <c r="F359" s="1"/>
      <c r="G359" s="1"/>
      <c r="H359" s="1"/>
      <c r="I359" s="1"/>
      <c r="J359" s="1"/>
      <c r="K359" s="1"/>
      <c r="L359" s="1"/>
      <c r="M359" s="1"/>
      <c r="N359" s="1"/>
      <c r="O359" s="56"/>
      <c r="P359" s="1"/>
      <c r="Q359" s="1"/>
      <c r="R359" s="16"/>
      <c r="S359" s="8">
        <v>20</v>
      </c>
    </row>
    <row r="360" spans="6:19" ht="15" customHeight="1">
      <c r="F360" s="1"/>
      <c r="G360" s="1"/>
      <c r="H360" s="1"/>
      <c r="I360" s="1"/>
      <c r="J360" s="1"/>
      <c r="K360" s="1"/>
      <c r="L360" s="1"/>
      <c r="M360" s="1"/>
      <c r="N360" s="1"/>
      <c r="O360" s="56"/>
      <c r="P360" s="1"/>
      <c r="Q360" s="1"/>
      <c r="R360" s="16"/>
      <c r="S360" s="8">
        <v>21</v>
      </c>
    </row>
    <row r="361" spans="6:19" ht="15" customHeight="1">
      <c r="F361" s="1"/>
      <c r="G361" s="1"/>
      <c r="H361" s="1"/>
      <c r="I361" s="1"/>
      <c r="J361" s="1"/>
      <c r="K361" s="1"/>
      <c r="L361" s="1"/>
      <c r="M361" s="1"/>
      <c r="N361" s="1"/>
      <c r="O361" s="56"/>
      <c r="P361" s="1"/>
      <c r="Q361" s="1"/>
      <c r="R361" s="16"/>
      <c r="S361" s="8">
        <v>22</v>
      </c>
    </row>
    <row r="362" spans="6:19" ht="15" customHeight="1">
      <c r="F362" s="1"/>
      <c r="G362" s="1"/>
      <c r="H362" s="1"/>
      <c r="I362" s="1"/>
      <c r="J362" s="1"/>
      <c r="K362" s="1"/>
      <c r="L362" s="1"/>
      <c r="M362" s="1"/>
      <c r="N362" s="1"/>
      <c r="O362" s="56"/>
      <c r="P362" s="1"/>
      <c r="Q362" s="1"/>
      <c r="R362" s="16"/>
      <c r="S362" s="8">
        <v>23</v>
      </c>
    </row>
    <row r="363" spans="7:19" ht="15" customHeight="1">
      <c r="G363" s="6">
        <v>2002</v>
      </c>
      <c r="H363" s="6">
        <v>2003</v>
      </c>
      <c r="I363" s="6">
        <v>2004</v>
      </c>
      <c r="J363" s="6">
        <v>2005</v>
      </c>
      <c r="K363" s="6">
        <v>2006</v>
      </c>
      <c r="L363" s="6">
        <v>2007</v>
      </c>
      <c r="M363" s="6">
        <v>2008</v>
      </c>
      <c r="N363" s="6">
        <v>2009</v>
      </c>
      <c r="O363" s="6">
        <v>2010</v>
      </c>
      <c r="P363" s="6">
        <v>2011</v>
      </c>
      <c r="Q363" s="6">
        <v>2012</v>
      </c>
      <c r="R363" s="16"/>
      <c r="S363" s="8">
        <v>24</v>
      </c>
    </row>
    <row r="364" spans="2:19" ht="15" customHeight="1">
      <c r="B364" s="11" t="s">
        <v>51</v>
      </c>
      <c r="C364" s="11"/>
      <c r="D364" s="11"/>
      <c r="E364" s="11"/>
      <c r="F364" s="11"/>
      <c r="G364" s="12">
        <v>7394</v>
      </c>
      <c r="H364" s="12">
        <v>6367</v>
      </c>
      <c r="I364" s="12">
        <v>5812</v>
      </c>
      <c r="J364" s="12">
        <v>5825</v>
      </c>
      <c r="K364" s="12">
        <v>6161</v>
      </c>
      <c r="L364" s="12">
        <v>6342</v>
      </c>
      <c r="M364" s="12">
        <v>6447</v>
      </c>
      <c r="N364" s="12">
        <v>5627</v>
      </c>
      <c r="O364" s="12">
        <v>5892</v>
      </c>
      <c r="P364" s="12">
        <v>5406</v>
      </c>
      <c r="Q364" s="12">
        <v>5210</v>
      </c>
      <c r="R364" s="16"/>
      <c r="S364" s="8">
        <v>25</v>
      </c>
    </row>
    <row r="365" spans="2:19" ht="15" customHeight="1">
      <c r="B365" s="11" t="s">
        <v>35</v>
      </c>
      <c r="C365" s="11"/>
      <c r="D365" s="11"/>
      <c r="E365" s="11"/>
      <c r="F365" s="11"/>
      <c r="G365" s="12">
        <v>2042</v>
      </c>
      <c r="H365" s="12">
        <v>1931</v>
      </c>
      <c r="I365" s="12">
        <v>1824</v>
      </c>
      <c r="J365" s="12">
        <v>2285</v>
      </c>
      <c r="K365" s="12">
        <v>2487</v>
      </c>
      <c r="L365" s="12">
        <v>2795</v>
      </c>
      <c r="M365" s="12">
        <v>2643</v>
      </c>
      <c r="N365" s="12">
        <v>2560</v>
      </c>
      <c r="O365" s="12">
        <v>2373</v>
      </c>
      <c r="P365" s="12">
        <v>2359</v>
      </c>
      <c r="Q365" s="12">
        <v>2135</v>
      </c>
      <c r="R365" s="16"/>
      <c r="S365" s="8">
        <v>26</v>
      </c>
    </row>
    <row r="366" spans="2:20" ht="15" customHeight="1">
      <c r="B366" s="11" t="s">
        <v>52</v>
      </c>
      <c r="C366" s="11"/>
      <c r="D366" s="11"/>
      <c r="E366" s="11"/>
      <c r="F366" s="11"/>
      <c r="G366" s="12">
        <v>2182</v>
      </c>
      <c r="H366" s="12">
        <v>3172</v>
      </c>
      <c r="I366" s="12">
        <v>3931</v>
      </c>
      <c r="J366" s="12">
        <v>4213</v>
      </c>
      <c r="K366" s="12">
        <v>4404</v>
      </c>
      <c r="L366" s="12">
        <v>4201</v>
      </c>
      <c r="M366" s="12">
        <v>3967</v>
      </c>
      <c r="N366" s="12">
        <v>3917</v>
      </c>
      <c r="O366" s="12">
        <v>4008</v>
      </c>
      <c r="P366" s="12">
        <v>3872</v>
      </c>
      <c r="Q366" s="12">
        <v>3601</v>
      </c>
      <c r="R366" s="16"/>
      <c r="S366" s="8">
        <v>27</v>
      </c>
      <c r="T366" s="4">
        <v>1</v>
      </c>
    </row>
    <row r="367" spans="2:21" ht="15" customHeight="1">
      <c r="B367" s="11" t="s">
        <v>53</v>
      </c>
      <c r="C367" s="11"/>
      <c r="D367" s="11"/>
      <c r="E367" s="11"/>
      <c r="F367" s="11"/>
      <c r="G367" s="12">
        <v>889</v>
      </c>
      <c r="H367" s="12">
        <v>979</v>
      </c>
      <c r="I367" s="12">
        <v>940</v>
      </c>
      <c r="J367" s="12">
        <v>1036</v>
      </c>
      <c r="K367" s="12">
        <v>1007</v>
      </c>
      <c r="L367" s="12">
        <v>972</v>
      </c>
      <c r="M367" s="12">
        <v>957</v>
      </c>
      <c r="N367" s="12">
        <v>972</v>
      </c>
      <c r="O367" s="12">
        <v>947</v>
      </c>
      <c r="P367" s="12">
        <v>950</v>
      </c>
      <c r="Q367" s="12">
        <v>874</v>
      </c>
      <c r="R367" s="16"/>
      <c r="S367" s="8">
        <v>28</v>
      </c>
      <c r="T367" s="4">
        <v>2</v>
      </c>
      <c r="U367" s="46"/>
    </row>
    <row r="368" spans="2:20" ht="15" customHeight="1">
      <c r="B368" s="11" t="str">
        <f>+"% "&amp;+B364</f>
        <v>% Assessorament tècnic</v>
      </c>
      <c r="C368" s="11"/>
      <c r="D368" s="11"/>
      <c r="E368" s="11"/>
      <c r="F368" s="11"/>
      <c r="G368" s="14">
        <v>59.11889341968498</v>
      </c>
      <c r="H368" s="14">
        <v>51.144670254638925</v>
      </c>
      <c r="I368" s="14">
        <v>46.46997681298473</v>
      </c>
      <c r="J368" s="14">
        <v>43.60356314095367</v>
      </c>
      <c r="K368" s="14">
        <v>43.82246247955047</v>
      </c>
      <c r="L368" s="14">
        <v>44.31865828092243</v>
      </c>
      <c r="M368" s="14">
        <v>46.00399600399601</v>
      </c>
      <c r="N368" s="14">
        <v>43.033037626185376</v>
      </c>
      <c r="O368" s="14">
        <v>43.25991189427313</v>
      </c>
      <c r="P368" s="14">
        <v>42.949074441884484</v>
      </c>
      <c r="Q368" s="14">
        <f>+Q364/SUM(Q$364:Q$367)*100</f>
        <v>44.077834179357026</v>
      </c>
      <c r="R368" s="17"/>
      <c r="S368" s="8">
        <v>29</v>
      </c>
      <c r="T368" s="4">
        <v>3</v>
      </c>
    </row>
    <row r="369" spans="1:20" ht="15" customHeight="1">
      <c r="A369" s="17"/>
      <c r="B369" s="11" t="str">
        <f>+"% "&amp;+B365</f>
        <v>% Mediació</v>
      </c>
      <c r="C369" s="11"/>
      <c r="D369" s="11"/>
      <c r="E369" s="11"/>
      <c r="F369" s="11"/>
      <c r="G369" s="14">
        <v>16.326856960102344</v>
      </c>
      <c r="H369" s="14">
        <v>15.511286047072053</v>
      </c>
      <c r="I369" s="14">
        <v>14.583833053490045</v>
      </c>
      <c r="J369" s="14">
        <v>17.1045736956359</v>
      </c>
      <c r="K369" s="14">
        <v>17.689736112099013</v>
      </c>
      <c r="L369" s="14">
        <v>19.531795946890288</v>
      </c>
      <c r="M369" s="14">
        <v>18.859711716854573</v>
      </c>
      <c r="N369" s="14">
        <v>19.57785255429795</v>
      </c>
      <c r="O369" s="14">
        <v>20.35976505139501</v>
      </c>
      <c r="P369" s="14">
        <v>18.741558751092395</v>
      </c>
      <c r="Q369" s="14">
        <f>+Q365/SUM(Q$364:Q$367)*100</f>
        <v>18.062605752961083</v>
      </c>
      <c r="R369" s="17"/>
      <c r="S369" s="8">
        <v>30</v>
      </c>
      <c r="T369" s="4">
        <v>4</v>
      </c>
    </row>
    <row r="370" spans="1:20" ht="15" customHeight="1">
      <c r="A370" s="17"/>
      <c r="B370" s="11" t="str">
        <f>+"% "&amp;+B366</f>
        <v>% Medi Obert</v>
      </c>
      <c r="C370" s="11"/>
      <c r="D370" s="11"/>
      <c r="E370" s="11"/>
      <c r="F370" s="11"/>
      <c r="G370" s="14">
        <v>17.446230111137762</v>
      </c>
      <c r="H370" s="14">
        <v>25.47995822957667</v>
      </c>
      <c r="I370" s="14">
        <v>31.43039897657312</v>
      </c>
      <c r="J370" s="14">
        <v>31.536791676023658</v>
      </c>
      <c r="K370" s="14">
        <v>31.325129810086068</v>
      </c>
      <c r="L370" s="14">
        <v>29.3570929419986</v>
      </c>
      <c r="M370" s="14">
        <v>28.30740687883545</v>
      </c>
      <c r="N370" s="14">
        <v>29.95564392780667</v>
      </c>
      <c r="O370" s="14">
        <v>29.427312775330392</v>
      </c>
      <c r="P370" s="14">
        <v>30.76189719551919</v>
      </c>
      <c r="Q370" s="14">
        <f>+Q366/SUM(Q$364:Q$367)*100</f>
        <v>30.465313028764808</v>
      </c>
      <c r="R370" s="17"/>
      <c r="S370" s="8">
        <v>31</v>
      </c>
      <c r="T370" s="4">
        <v>5</v>
      </c>
    </row>
    <row r="371" spans="1:20" ht="15" customHeight="1">
      <c r="A371" s="17"/>
      <c r="B371" s="11" t="str">
        <f>+"% "&amp;+B367</f>
        <v>% Internament en Centre Educatiu</v>
      </c>
      <c r="C371" s="11"/>
      <c r="D371" s="11"/>
      <c r="E371" s="11"/>
      <c r="F371" s="11"/>
      <c r="G371" s="14">
        <v>7.108019509074919</v>
      </c>
      <c r="H371" s="14">
        <v>7.8640854687123465</v>
      </c>
      <c r="I371" s="14">
        <v>7.5157911569521065</v>
      </c>
      <c r="J371" s="14">
        <v>7.755071487386781</v>
      </c>
      <c r="K371" s="14">
        <v>7.162671598264457</v>
      </c>
      <c r="L371" s="14">
        <v>6.7924528301886795</v>
      </c>
      <c r="M371" s="14">
        <v>6.828885400313972</v>
      </c>
      <c r="N371" s="14">
        <v>7.433465891710004</v>
      </c>
      <c r="O371" s="14">
        <v>6.953010279001469</v>
      </c>
      <c r="P371" s="14">
        <v>7.547469611503933</v>
      </c>
      <c r="Q371" s="14">
        <f>+Q367/SUM(Q$364:Q$367)*100</f>
        <v>7.39424703891709</v>
      </c>
      <c r="R371" s="17"/>
      <c r="S371" s="8">
        <v>32</v>
      </c>
      <c r="T371" s="4">
        <v>6</v>
      </c>
    </row>
    <row r="372" spans="1:20" ht="15" customHeight="1">
      <c r="A372" s="3"/>
      <c r="B372" s="3"/>
      <c r="C372" s="3"/>
      <c r="D372" s="3"/>
      <c r="E372" s="3"/>
      <c r="F372" s="3"/>
      <c r="G372" s="3"/>
      <c r="I372" s="1"/>
      <c r="J372" s="65"/>
      <c r="K372" s="17"/>
      <c r="L372" s="17"/>
      <c r="M372" s="17"/>
      <c r="N372" s="17"/>
      <c r="O372" s="57"/>
      <c r="P372" s="17"/>
      <c r="Q372" s="61"/>
      <c r="R372" s="17"/>
      <c r="S372" s="8">
        <v>33</v>
      </c>
      <c r="T372" s="4">
        <v>7</v>
      </c>
    </row>
    <row r="373" spans="1:20" ht="1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68"/>
      <c r="K373" s="68"/>
      <c r="L373" s="68"/>
      <c r="M373" s="68"/>
      <c r="N373" s="68"/>
      <c r="O373" s="68"/>
      <c r="P373" s="68"/>
      <c r="Q373" s="68"/>
      <c r="R373" s="17"/>
      <c r="S373" s="8">
        <v>34</v>
      </c>
      <c r="T373" s="4">
        <v>8</v>
      </c>
    </row>
    <row r="374" spans="1:20" ht="1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68"/>
      <c r="K374" s="68"/>
      <c r="L374" s="68"/>
      <c r="M374" s="68"/>
      <c r="N374" s="68"/>
      <c r="O374" s="68"/>
      <c r="P374" s="68"/>
      <c r="Q374" s="68"/>
      <c r="R374" s="17"/>
      <c r="S374" s="8">
        <v>35</v>
      </c>
      <c r="T374" s="4">
        <v>9</v>
      </c>
    </row>
    <row r="375" spans="1:20" ht="1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68"/>
      <c r="K375" s="68"/>
      <c r="L375" s="68"/>
      <c r="M375" s="68"/>
      <c r="N375" s="68"/>
      <c r="O375" s="68"/>
      <c r="P375" s="68"/>
      <c r="Q375" s="68"/>
      <c r="R375" s="17"/>
      <c r="S375" s="8">
        <v>36</v>
      </c>
      <c r="T375" s="4">
        <v>10</v>
      </c>
    </row>
    <row r="376" spans="1:20" ht="1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68"/>
      <c r="K376" s="68"/>
      <c r="L376" s="68"/>
      <c r="M376" s="68"/>
      <c r="N376" s="68"/>
      <c r="O376" s="68"/>
      <c r="P376" s="68"/>
      <c r="Q376" s="68"/>
      <c r="R376" s="17"/>
      <c r="S376" s="8">
        <v>37</v>
      </c>
      <c r="T376" s="4">
        <v>11</v>
      </c>
    </row>
    <row r="377" spans="1:20" ht="1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66"/>
      <c r="K377" s="66"/>
      <c r="L377" s="66"/>
      <c r="M377" s="66"/>
      <c r="N377" s="66"/>
      <c r="O377" s="66"/>
      <c r="P377" s="66"/>
      <c r="Q377" s="66"/>
      <c r="R377" s="17"/>
      <c r="S377" s="8">
        <v>38</v>
      </c>
      <c r="T377" s="4">
        <v>12</v>
      </c>
    </row>
    <row r="378" spans="1:20" ht="1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66"/>
      <c r="K378" s="66"/>
      <c r="L378" s="66"/>
      <c r="M378" s="66"/>
      <c r="N378" s="66"/>
      <c r="O378" s="66"/>
      <c r="P378" s="66"/>
      <c r="Q378" s="66"/>
      <c r="R378" s="17"/>
      <c r="S378" s="8">
        <v>39</v>
      </c>
      <c r="T378" s="4">
        <v>13</v>
      </c>
    </row>
    <row r="379" spans="1:20" ht="1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66"/>
      <c r="K379" s="66"/>
      <c r="L379" s="66"/>
      <c r="M379" s="66"/>
      <c r="N379" s="66"/>
      <c r="O379" s="66"/>
      <c r="P379" s="66"/>
      <c r="Q379" s="66"/>
      <c r="R379" s="17"/>
      <c r="S379" s="8">
        <v>40</v>
      </c>
      <c r="T379" s="4">
        <v>14</v>
      </c>
    </row>
    <row r="380" spans="1:20" ht="1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66"/>
      <c r="K380" s="66"/>
      <c r="L380" s="66"/>
      <c r="M380" s="66"/>
      <c r="N380" s="66"/>
      <c r="O380" s="66"/>
      <c r="P380" s="66"/>
      <c r="Q380" s="66"/>
      <c r="R380" s="17"/>
      <c r="S380" s="8">
        <v>41</v>
      </c>
      <c r="T380" s="4">
        <v>15</v>
      </c>
    </row>
    <row r="381" spans="1:20" ht="1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8">
        <v>42</v>
      </c>
      <c r="T381" s="4">
        <v>16</v>
      </c>
    </row>
    <row r="382" spans="1:20" ht="1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8">
        <v>43</v>
      </c>
      <c r="T382" s="4">
        <v>17</v>
      </c>
    </row>
    <row r="383" spans="1:20" ht="1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57"/>
      <c r="P383" s="17"/>
      <c r="Q383" s="17"/>
      <c r="R383" s="17"/>
      <c r="S383" s="8">
        <v>44</v>
      </c>
      <c r="T383" s="4">
        <v>18</v>
      </c>
    </row>
    <row r="384" spans="1:20" ht="1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57"/>
      <c r="P384" s="17"/>
      <c r="Q384" s="17"/>
      <c r="R384" s="17"/>
      <c r="S384" s="8">
        <v>45</v>
      </c>
      <c r="T384" s="4">
        <v>19</v>
      </c>
    </row>
    <row r="385" spans="1:20" ht="1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57"/>
      <c r="P385" s="17"/>
      <c r="Q385" s="17"/>
      <c r="R385" s="17"/>
      <c r="S385" s="8">
        <v>46</v>
      </c>
      <c r="T385" s="4">
        <v>20</v>
      </c>
    </row>
    <row r="386" spans="1:20" ht="1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57"/>
      <c r="P386" s="17"/>
      <c r="Q386" s="17"/>
      <c r="R386" s="17"/>
      <c r="S386" s="8">
        <v>47</v>
      </c>
      <c r="T386" s="4">
        <v>21</v>
      </c>
    </row>
    <row r="387" spans="1:20" ht="1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57"/>
      <c r="P387" s="17"/>
      <c r="Q387" s="17"/>
      <c r="R387" s="17"/>
      <c r="S387" s="8">
        <v>48</v>
      </c>
      <c r="T387" s="4">
        <v>22</v>
      </c>
    </row>
    <row r="388" spans="1:20" ht="1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57"/>
      <c r="P388" s="17"/>
      <c r="Q388" s="17"/>
      <c r="R388" s="17"/>
      <c r="S388" s="8">
        <v>49</v>
      </c>
      <c r="T388" s="4">
        <v>23</v>
      </c>
    </row>
    <row r="389" spans="1:20" ht="1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57"/>
      <c r="P389" s="17"/>
      <c r="Q389" s="17"/>
      <c r="R389" s="17"/>
      <c r="S389" s="8">
        <v>50</v>
      </c>
      <c r="T389" s="4">
        <v>24</v>
      </c>
    </row>
    <row r="390" spans="19:20" ht="15" customHeight="1">
      <c r="S390" s="8">
        <v>51</v>
      </c>
      <c r="T390" s="4">
        <v>25</v>
      </c>
    </row>
    <row r="391" spans="19:20" ht="15" customHeight="1">
      <c r="S391" s="16"/>
      <c r="T391" s="16"/>
    </row>
    <row r="392" spans="1:19" ht="21.75" customHeight="1">
      <c r="A392" s="117">
        <f>+A336+1</f>
        <v>7</v>
      </c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9">
        <v>0</v>
      </c>
    </row>
    <row r="393" spans="1:19" ht="21.75" customHeight="1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0">
        <v>0</v>
      </c>
    </row>
    <row r="394" spans="1:19" ht="12" customHeight="1">
      <c r="A394" s="116" t="s">
        <v>89</v>
      </c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0">
        <v>0</v>
      </c>
    </row>
    <row r="395" ht="15" customHeight="1">
      <c r="S395" s="4"/>
    </row>
    <row r="396" spans="2:19" ht="19.5" customHeight="1">
      <c r="B396" s="18" t="s">
        <v>21</v>
      </c>
      <c r="F396" s="1"/>
      <c r="R396" s="16"/>
      <c r="S396" s="8">
        <v>1</v>
      </c>
    </row>
    <row r="397" ht="15" customHeight="1">
      <c r="S397" s="4">
        <v>2</v>
      </c>
    </row>
    <row r="398" ht="15" customHeight="1">
      <c r="S398" s="4">
        <v>3</v>
      </c>
    </row>
    <row r="399" ht="15" customHeight="1">
      <c r="S399" s="4">
        <v>4</v>
      </c>
    </row>
    <row r="400" ht="15" customHeight="1">
      <c r="S400" s="4">
        <v>5</v>
      </c>
    </row>
    <row r="401" ht="15" customHeight="1">
      <c r="S401" s="4">
        <v>6</v>
      </c>
    </row>
    <row r="402" spans="15:19" s="5" customFormat="1" ht="15" customHeight="1">
      <c r="O402" s="3"/>
      <c r="S402" s="4">
        <v>7</v>
      </c>
    </row>
    <row r="403" ht="15" customHeight="1">
      <c r="S403" s="4">
        <v>8</v>
      </c>
    </row>
    <row r="404" ht="15" customHeight="1">
      <c r="S404" s="4">
        <v>9</v>
      </c>
    </row>
    <row r="405" ht="15" customHeight="1">
      <c r="S405" s="4">
        <v>10</v>
      </c>
    </row>
    <row r="406" ht="15" customHeight="1">
      <c r="S406" s="4">
        <v>11</v>
      </c>
    </row>
    <row r="407" ht="15" customHeight="1">
      <c r="S407" s="4">
        <v>12</v>
      </c>
    </row>
    <row r="408" ht="15" customHeight="1">
      <c r="S408" s="4">
        <v>13</v>
      </c>
    </row>
    <row r="409" ht="15" customHeight="1">
      <c r="S409" s="4">
        <v>14</v>
      </c>
    </row>
    <row r="410" ht="15" customHeight="1">
      <c r="S410" s="4">
        <v>15</v>
      </c>
    </row>
    <row r="411" ht="15" customHeight="1">
      <c r="S411" s="4">
        <v>16</v>
      </c>
    </row>
    <row r="412" ht="15" customHeight="1">
      <c r="S412" s="4">
        <v>17</v>
      </c>
    </row>
    <row r="413" ht="15" customHeight="1">
      <c r="S413" s="4">
        <v>18</v>
      </c>
    </row>
    <row r="414" ht="15" customHeight="1">
      <c r="S414" s="4">
        <v>19</v>
      </c>
    </row>
    <row r="415" ht="15" customHeight="1">
      <c r="S415" s="4">
        <v>20</v>
      </c>
    </row>
    <row r="416" ht="15" customHeight="1">
      <c r="S416" s="4">
        <v>21</v>
      </c>
    </row>
    <row r="417" ht="15" customHeight="1">
      <c r="S417" s="4">
        <v>22</v>
      </c>
    </row>
    <row r="418" spans="2:19" ht="15" customHeight="1">
      <c r="B418" s="71" t="s">
        <v>87</v>
      </c>
      <c r="G418" s="6">
        <v>2002</v>
      </c>
      <c r="H418" s="6">
        <v>2003</v>
      </c>
      <c r="I418" s="6">
        <v>2004</v>
      </c>
      <c r="J418" s="6">
        <v>2005</v>
      </c>
      <c r="K418" s="6">
        <v>2006</v>
      </c>
      <c r="L418" s="6">
        <v>2007</v>
      </c>
      <c r="M418" s="6">
        <v>2008</v>
      </c>
      <c r="N418" s="6">
        <v>2009</v>
      </c>
      <c r="O418" s="6">
        <v>2010</v>
      </c>
      <c r="P418" s="6">
        <v>2011</v>
      </c>
      <c r="Q418" s="6">
        <v>2012</v>
      </c>
      <c r="S418" s="4">
        <v>23</v>
      </c>
    </row>
    <row r="419" spans="2:19" ht="15" customHeight="1">
      <c r="B419" s="11" t="s">
        <v>54</v>
      </c>
      <c r="C419" s="11"/>
      <c r="D419" s="11"/>
      <c r="E419" s="11"/>
      <c r="F419" s="11"/>
      <c r="G419" s="12">
        <v>5666</v>
      </c>
      <c r="H419" s="12">
        <v>4248</v>
      </c>
      <c r="I419" s="12">
        <v>4612</v>
      </c>
      <c r="J419" s="12">
        <v>5265</v>
      </c>
      <c r="K419" s="12">
        <v>5336</v>
      </c>
      <c r="L419" s="12">
        <v>5053</v>
      </c>
      <c r="M419" s="12">
        <v>5545</v>
      </c>
      <c r="N419" s="12">
        <v>4689</v>
      </c>
      <c r="O419" s="12">
        <v>4805</v>
      </c>
      <c r="P419" s="12">
        <v>4388</v>
      </c>
      <c r="Q419" s="12">
        <v>4333</v>
      </c>
      <c r="S419" s="4">
        <v>24</v>
      </c>
    </row>
    <row r="420" spans="2:19" ht="15" customHeight="1">
      <c r="B420" s="2" t="s">
        <v>94</v>
      </c>
      <c r="F420" s="1"/>
      <c r="G420" s="12">
        <v>3486</v>
      </c>
      <c r="H420" s="12">
        <v>2751</v>
      </c>
      <c r="I420" s="12">
        <v>3322</v>
      </c>
      <c r="J420" s="12">
        <v>3832</v>
      </c>
      <c r="K420" s="12">
        <v>3868</v>
      </c>
      <c r="L420" s="12">
        <v>3486</v>
      </c>
      <c r="M420" s="12">
        <v>3995</v>
      </c>
      <c r="N420" s="12">
        <v>3193</v>
      </c>
      <c r="O420" s="12">
        <v>3286</v>
      </c>
      <c r="P420" s="12">
        <v>3032</v>
      </c>
      <c r="Q420" s="12">
        <v>3028</v>
      </c>
      <c r="S420" s="4">
        <v>25</v>
      </c>
    </row>
    <row r="421" spans="2:21" ht="15" customHeight="1">
      <c r="B421" s="21" t="s">
        <v>37</v>
      </c>
      <c r="C421" s="21"/>
      <c r="D421" s="21"/>
      <c r="E421" s="21"/>
      <c r="F421" s="21"/>
      <c r="G421" s="12">
        <v>2180</v>
      </c>
      <c r="H421" s="12">
        <v>1497</v>
      </c>
      <c r="I421" s="12">
        <v>1290</v>
      </c>
      <c r="J421" s="12">
        <v>1433</v>
      </c>
      <c r="K421" s="12">
        <v>1468</v>
      </c>
      <c r="L421" s="12">
        <v>1567</v>
      </c>
      <c r="M421" s="12">
        <v>1550</v>
      </c>
      <c r="N421" s="12">
        <v>1496</v>
      </c>
      <c r="O421" s="12">
        <v>1519</v>
      </c>
      <c r="P421" s="12">
        <f>+P419-P420</f>
        <v>1356</v>
      </c>
      <c r="Q421" s="12">
        <f>+Q419-Q420</f>
        <v>1305</v>
      </c>
      <c r="S421" s="7">
        <v>26</v>
      </c>
      <c r="U421" s="46"/>
    </row>
    <row r="422" spans="2:19" ht="15" customHeight="1">
      <c r="B422" s="11" t="s">
        <v>92</v>
      </c>
      <c r="C422" s="11"/>
      <c r="D422" s="11"/>
      <c r="E422" s="11"/>
      <c r="F422" s="11"/>
      <c r="G422" s="41">
        <v>61.52488528062124</v>
      </c>
      <c r="H422" s="41">
        <v>64.75988700564972</v>
      </c>
      <c r="I422" s="41">
        <v>72.0294882914137</v>
      </c>
      <c r="J422" s="41">
        <v>72.78252611585944</v>
      </c>
      <c r="K422" s="41">
        <v>72.4887556221889</v>
      </c>
      <c r="L422" s="41">
        <v>68.98871957253117</v>
      </c>
      <c r="M422" s="41">
        <v>72.04688908926961</v>
      </c>
      <c r="N422" s="41">
        <v>68.09554275965024</v>
      </c>
      <c r="O422" s="41">
        <v>68.38709677419355</v>
      </c>
      <c r="P422" s="41">
        <v>69.0975387420237</v>
      </c>
      <c r="Q422" s="41">
        <f>(Q420/Q$419)*100</f>
        <v>69.8822986383568</v>
      </c>
      <c r="S422" s="4">
        <v>27</v>
      </c>
    </row>
    <row r="423" spans="2:20" ht="15" customHeight="1">
      <c r="B423" s="11" t="s">
        <v>56</v>
      </c>
      <c r="C423" s="11"/>
      <c r="D423" s="11"/>
      <c r="E423" s="11"/>
      <c r="F423" s="11"/>
      <c r="G423" s="41">
        <v>38.47511471937875</v>
      </c>
      <c r="H423" s="41">
        <v>35.240112994350284</v>
      </c>
      <c r="I423" s="41">
        <v>27.970511708586297</v>
      </c>
      <c r="J423" s="41">
        <v>27.217473884140553</v>
      </c>
      <c r="K423" s="41">
        <v>27.511244377811096</v>
      </c>
      <c r="L423" s="41">
        <v>31.01128042746883</v>
      </c>
      <c r="M423" s="41">
        <v>27.953110910730388</v>
      </c>
      <c r="N423" s="41">
        <v>31.904457240349753</v>
      </c>
      <c r="O423" s="41">
        <v>31.61290322580645</v>
      </c>
      <c r="P423" s="41">
        <v>30.9024612579763</v>
      </c>
      <c r="Q423" s="41">
        <f>(Q421/Q$419)*100</f>
        <v>30.1177013616432</v>
      </c>
      <c r="S423" s="4">
        <v>28</v>
      </c>
      <c r="T423" s="4">
        <v>1</v>
      </c>
    </row>
    <row r="424" spans="1:20" ht="15" customHeight="1">
      <c r="A424" s="17"/>
      <c r="B424" s="50" t="s">
        <v>55</v>
      </c>
      <c r="F424" s="1"/>
      <c r="G424" s="43"/>
      <c r="H424" s="43"/>
      <c r="I424" s="43"/>
      <c r="J424" s="43"/>
      <c r="K424" s="43"/>
      <c r="L424" s="43"/>
      <c r="M424" s="43"/>
      <c r="N424" s="43"/>
      <c r="O424" s="58"/>
      <c r="P424" s="43"/>
      <c r="Q424" s="62"/>
      <c r="S424" s="8"/>
      <c r="T424" s="4"/>
    </row>
    <row r="425" spans="1:20" ht="15" customHeight="1">
      <c r="A425" s="17"/>
      <c r="B425" s="71" t="s">
        <v>22</v>
      </c>
      <c r="F425" s="1"/>
      <c r="G425" s="6">
        <v>2002</v>
      </c>
      <c r="H425" s="6">
        <v>2003</v>
      </c>
      <c r="I425" s="6">
        <v>2004</v>
      </c>
      <c r="J425" s="6">
        <v>2005</v>
      </c>
      <c r="K425" s="6">
        <v>2006</v>
      </c>
      <c r="L425" s="6">
        <v>2007</v>
      </c>
      <c r="M425" s="6">
        <v>2008</v>
      </c>
      <c r="N425" s="6">
        <v>2009</v>
      </c>
      <c r="O425" s="6">
        <v>2010</v>
      </c>
      <c r="P425" s="6">
        <v>2011</v>
      </c>
      <c r="Q425" s="6">
        <v>2012</v>
      </c>
      <c r="S425" s="8">
        <v>30</v>
      </c>
      <c r="T425" s="4">
        <v>3</v>
      </c>
    </row>
    <row r="426" spans="1:20" ht="15" customHeight="1">
      <c r="A426" s="17"/>
      <c r="B426" s="11" t="s">
        <v>23</v>
      </c>
      <c r="C426" s="11"/>
      <c r="D426" s="11"/>
      <c r="E426" s="11"/>
      <c r="F426" s="11"/>
      <c r="G426" s="12">
        <v>3955</v>
      </c>
      <c r="H426" s="12">
        <v>2988</v>
      </c>
      <c r="I426" s="12">
        <v>3307</v>
      </c>
      <c r="J426" s="12">
        <v>3834</v>
      </c>
      <c r="K426" s="12">
        <v>3815</v>
      </c>
      <c r="L426" s="12">
        <v>3639</v>
      </c>
      <c r="M426" s="12">
        <v>3891</v>
      </c>
      <c r="N426" s="12">
        <v>3283</v>
      </c>
      <c r="O426" s="12">
        <v>3297</v>
      </c>
      <c r="P426" s="12">
        <v>3125</v>
      </c>
      <c r="Q426" s="12">
        <v>2969</v>
      </c>
      <c r="S426" s="8">
        <v>31</v>
      </c>
      <c r="T426" s="4">
        <v>4</v>
      </c>
    </row>
    <row r="427" spans="1:20" ht="15" customHeight="1">
      <c r="A427" s="17"/>
      <c r="B427" s="11" t="s">
        <v>24</v>
      </c>
      <c r="C427" s="11"/>
      <c r="D427" s="11"/>
      <c r="E427" s="11"/>
      <c r="F427" s="11"/>
      <c r="G427" s="12">
        <v>754</v>
      </c>
      <c r="H427" s="12">
        <v>531</v>
      </c>
      <c r="I427" s="12">
        <v>558</v>
      </c>
      <c r="J427" s="12">
        <v>539</v>
      </c>
      <c r="K427" s="12">
        <v>663</v>
      </c>
      <c r="L427" s="12">
        <v>584</v>
      </c>
      <c r="M427" s="12">
        <v>705</v>
      </c>
      <c r="N427" s="12">
        <v>574</v>
      </c>
      <c r="O427" s="12">
        <v>681</v>
      </c>
      <c r="P427" s="12">
        <v>508</v>
      </c>
      <c r="Q427" s="12">
        <v>596</v>
      </c>
      <c r="S427" s="8">
        <v>32</v>
      </c>
      <c r="T427" s="4">
        <v>5</v>
      </c>
    </row>
    <row r="428" spans="1:20" ht="15" customHeight="1">
      <c r="A428" s="17"/>
      <c r="B428" s="11" t="s">
        <v>25</v>
      </c>
      <c r="C428" s="11"/>
      <c r="D428" s="11"/>
      <c r="E428" s="11"/>
      <c r="F428" s="11"/>
      <c r="G428" s="12">
        <v>237</v>
      </c>
      <c r="H428" s="12">
        <v>246</v>
      </c>
      <c r="I428" s="12">
        <v>234</v>
      </c>
      <c r="J428" s="12">
        <v>352</v>
      </c>
      <c r="K428" s="12">
        <v>354</v>
      </c>
      <c r="L428" s="12">
        <v>345</v>
      </c>
      <c r="M428" s="12">
        <v>388</v>
      </c>
      <c r="N428" s="12">
        <v>365</v>
      </c>
      <c r="O428" s="12">
        <v>336</v>
      </c>
      <c r="P428" s="12">
        <v>331</v>
      </c>
      <c r="Q428" s="12">
        <v>314</v>
      </c>
      <c r="S428" s="8">
        <v>33</v>
      </c>
      <c r="T428" s="4">
        <v>6</v>
      </c>
    </row>
    <row r="429" spans="1:20" ht="15" customHeight="1">
      <c r="A429" s="17"/>
      <c r="B429" s="11" t="s">
        <v>26</v>
      </c>
      <c r="C429" s="11"/>
      <c r="D429" s="11"/>
      <c r="E429" s="11"/>
      <c r="F429" s="11"/>
      <c r="G429" s="12">
        <v>720</v>
      </c>
      <c r="H429" s="12">
        <v>483</v>
      </c>
      <c r="I429" s="12">
        <v>513</v>
      </c>
      <c r="J429" s="12">
        <v>538</v>
      </c>
      <c r="K429" s="12">
        <v>446</v>
      </c>
      <c r="L429" s="12">
        <v>410</v>
      </c>
      <c r="M429" s="12">
        <v>498</v>
      </c>
      <c r="N429" s="12">
        <v>387</v>
      </c>
      <c r="O429" s="12">
        <v>408</v>
      </c>
      <c r="P429" s="12">
        <v>358</v>
      </c>
      <c r="Q429" s="12">
        <v>393</v>
      </c>
      <c r="S429" s="8">
        <v>34</v>
      </c>
      <c r="T429" s="4">
        <v>7</v>
      </c>
    </row>
    <row r="430" spans="1:20" ht="15" customHeight="1">
      <c r="A430" s="17"/>
      <c r="B430" s="11" t="s">
        <v>27</v>
      </c>
      <c r="C430" s="11"/>
      <c r="D430" s="11"/>
      <c r="E430" s="11"/>
      <c r="F430" s="11"/>
      <c r="G430" s="49" t="s">
        <v>41</v>
      </c>
      <c r="H430" s="49" t="s">
        <v>41</v>
      </c>
      <c r="I430" s="49" t="s">
        <v>41</v>
      </c>
      <c r="J430" s="49" t="s">
        <v>41</v>
      </c>
      <c r="K430" s="49">
        <v>56</v>
      </c>
      <c r="L430" s="12">
        <v>72</v>
      </c>
      <c r="M430" s="12">
        <v>63</v>
      </c>
      <c r="N430" s="12">
        <v>79</v>
      </c>
      <c r="O430" s="12">
        <v>83</v>
      </c>
      <c r="P430" s="12">
        <v>66</v>
      </c>
      <c r="Q430" s="12">
        <v>61</v>
      </c>
      <c r="S430" s="8">
        <v>35</v>
      </c>
      <c r="T430" s="4">
        <v>8</v>
      </c>
    </row>
    <row r="431" spans="1:20" ht="15" customHeight="1">
      <c r="A431" s="17"/>
      <c r="B431" s="50" t="s">
        <v>45</v>
      </c>
      <c r="C431" s="17"/>
      <c r="D431" s="17"/>
      <c r="E431" s="17"/>
      <c r="F431" s="17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S431" s="8">
        <v>36</v>
      </c>
      <c r="T431" s="4">
        <v>9</v>
      </c>
    </row>
    <row r="432" spans="1:20" ht="15" customHeight="1">
      <c r="A432" s="17"/>
      <c r="B432" s="71" t="s">
        <v>86</v>
      </c>
      <c r="F432" s="1"/>
      <c r="G432" s="6">
        <v>2002</v>
      </c>
      <c r="H432" s="6">
        <v>2003</v>
      </c>
      <c r="I432" s="6">
        <v>2004</v>
      </c>
      <c r="J432" s="6">
        <v>2005</v>
      </c>
      <c r="K432" s="6">
        <v>2006</v>
      </c>
      <c r="L432" s="6">
        <v>2007</v>
      </c>
      <c r="M432" s="6">
        <v>2008</v>
      </c>
      <c r="N432" s="6">
        <v>2009</v>
      </c>
      <c r="O432" s="6">
        <v>2010</v>
      </c>
      <c r="P432" s="6">
        <v>2011</v>
      </c>
      <c r="Q432" s="6">
        <v>2012</v>
      </c>
      <c r="S432" s="8">
        <v>37</v>
      </c>
      <c r="T432" s="4">
        <v>11</v>
      </c>
    </row>
    <row r="433" spans="1:20" ht="15" customHeight="1">
      <c r="A433" s="17"/>
      <c r="B433" s="11" t="s">
        <v>12</v>
      </c>
      <c r="C433" s="11"/>
      <c r="D433" s="11"/>
      <c r="E433" s="11"/>
      <c r="F433" s="11"/>
      <c r="G433" s="15">
        <v>16.47068511198946</v>
      </c>
      <c r="H433" s="15">
        <v>16.11586956521739</v>
      </c>
      <c r="I433" s="15">
        <v>15.98702853721812</v>
      </c>
      <c r="J433" s="15">
        <v>15.968760968760968</v>
      </c>
      <c r="K433" s="15">
        <v>15.92053324099723</v>
      </c>
      <c r="L433" s="15">
        <v>16.03731208114472</v>
      </c>
      <c r="M433" s="15">
        <v>16.02516861325876</v>
      </c>
      <c r="N433" s="15">
        <v>16.07843522704934</v>
      </c>
      <c r="O433" s="15">
        <v>16.069573459715638</v>
      </c>
      <c r="P433" s="15">
        <v>16.049874266554905</v>
      </c>
      <c r="Q433" s="15">
        <v>16</v>
      </c>
      <c r="R433" s="63"/>
      <c r="S433" s="8">
        <v>38</v>
      </c>
      <c r="T433" s="4">
        <v>12</v>
      </c>
    </row>
    <row r="434" spans="1:20" ht="15" customHeight="1">
      <c r="A434" s="17"/>
      <c r="B434" s="11" t="s">
        <v>7</v>
      </c>
      <c r="C434" s="11"/>
      <c r="D434" s="11"/>
      <c r="E434" s="11"/>
      <c r="F434" s="11"/>
      <c r="G434" s="12">
        <v>4882</v>
      </c>
      <c r="H434" s="12">
        <v>3601</v>
      </c>
      <c r="I434" s="12">
        <v>3881</v>
      </c>
      <c r="J434" s="12">
        <v>4357</v>
      </c>
      <c r="K434" s="12">
        <v>4278</v>
      </c>
      <c r="L434" s="12">
        <v>4100</v>
      </c>
      <c r="M434" s="12">
        <v>4551</v>
      </c>
      <c r="N434" s="12">
        <v>3872</v>
      </c>
      <c r="O434" s="12">
        <v>3919</v>
      </c>
      <c r="P434" s="12">
        <v>3495</v>
      </c>
      <c r="Q434" s="12">
        <f>+Q419-Q435</f>
        <v>3453</v>
      </c>
      <c r="R434" s="40"/>
      <c r="S434" s="8">
        <v>39</v>
      </c>
      <c r="T434" s="4">
        <v>13</v>
      </c>
    </row>
    <row r="435" spans="1:20" ht="15" customHeight="1">
      <c r="A435" s="17"/>
      <c r="B435" s="11" t="s">
        <v>28</v>
      </c>
      <c r="C435" s="11"/>
      <c r="D435" s="11"/>
      <c r="E435" s="11"/>
      <c r="F435" s="11"/>
      <c r="G435" s="12">
        <v>784</v>
      </c>
      <c r="H435" s="12">
        <v>647</v>
      </c>
      <c r="I435" s="12">
        <v>731</v>
      </c>
      <c r="J435" s="12">
        <v>908</v>
      </c>
      <c r="K435" s="12">
        <v>1058</v>
      </c>
      <c r="L435" s="12">
        <v>953</v>
      </c>
      <c r="M435" s="12">
        <v>994</v>
      </c>
      <c r="N435" s="12">
        <v>817</v>
      </c>
      <c r="O435" s="12">
        <v>886</v>
      </c>
      <c r="P435" s="12">
        <v>893</v>
      </c>
      <c r="Q435" s="12">
        <v>880</v>
      </c>
      <c r="R435" s="40"/>
      <c r="S435" s="8">
        <v>40</v>
      </c>
      <c r="T435" s="4">
        <v>14</v>
      </c>
    </row>
    <row r="436" spans="1:20" ht="15" customHeight="1">
      <c r="A436" s="17"/>
      <c r="B436" s="11" t="s">
        <v>29</v>
      </c>
      <c r="C436" s="11"/>
      <c r="D436" s="11"/>
      <c r="E436" s="11"/>
      <c r="F436" s="11"/>
      <c r="G436" s="12">
        <v>4604</v>
      </c>
      <c r="H436" s="12">
        <v>3210</v>
      </c>
      <c r="I436" s="12">
        <v>3437</v>
      </c>
      <c r="J436" s="12">
        <v>3807</v>
      </c>
      <c r="K436" s="12">
        <v>3938</v>
      </c>
      <c r="L436" s="12">
        <v>3469</v>
      </c>
      <c r="M436" s="12">
        <v>3668</v>
      </c>
      <c r="N436" s="12">
        <v>2965</v>
      </c>
      <c r="O436" s="12">
        <v>2859</v>
      </c>
      <c r="P436" s="12">
        <v>2630</v>
      </c>
      <c r="Q436" s="12">
        <f>+Q419-Q437</f>
        <v>2587</v>
      </c>
      <c r="R436" s="40"/>
      <c r="S436" s="8">
        <v>41</v>
      </c>
      <c r="T436" s="4">
        <v>15</v>
      </c>
    </row>
    <row r="437" spans="1:20" ht="15" customHeight="1">
      <c r="A437" s="17"/>
      <c r="B437" s="11" t="s">
        <v>10</v>
      </c>
      <c r="C437" s="11"/>
      <c r="D437" s="11"/>
      <c r="E437" s="11"/>
      <c r="F437" s="11"/>
      <c r="G437" s="12">
        <v>1062</v>
      </c>
      <c r="H437" s="12">
        <v>1038</v>
      </c>
      <c r="I437" s="12">
        <v>1175</v>
      </c>
      <c r="J437" s="12">
        <v>1458</v>
      </c>
      <c r="K437" s="12">
        <v>1398</v>
      </c>
      <c r="L437" s="12">
        <v>1584</v>
      </c>
      <c r="M437" s="12">
        <v>1877</v>
      </c>
      <c r="N437" s="12">
        <v>1724</v>
      </c>
      <c r="O437" s="12">
        <v>1946</v>
      </c>
      <c r="P437" s="12">
        <v>1758</v>
      </c>
      <c r="Q437" s="12">
        <v>1746</v>
      </c>
      <c r="R437" s="40"/>
      <c r="S437" s="8">
        <v>42</v>
      </c>
      <c r="T437" s="4">
        <v>16</v>
      </c>
    </row>
    <row r="438" spans="1:20" ht="15" customHeight="1">
      <c r="A438" s="17"/>
      <c r="R438" s="40"/>
      <c r="S438" s="8">
        <v>43</v>
      </c>
      <c r="T438" s="4">
        <v>17</v>
      </c>
    </row>
    <row r="439" spans="1:20" ht="15" customHeight="1">
      <c r="A439" s="17"/>
      <c r="B439" s="71" t="s">
        <v>85</v>
      </c>
      <c r="G439" s="6">
        <v>2002</v>
      </c>
      <c r="H439" s="6">
        <v>2003</v>
      </c>
      <c r="I439" s="6">
        <v>2004</v>
      </c>
      <c r="J439" s="6">
        <v>2005</v>
      </c>
      <c r="K439" s="6">
        <v>2006</v>
      </c>
      <c r="L439" s="6">
        <v>2007</v>
      </c>
      <c r="M439" s="6">
        <v>2008</v>
      </c>
      <c r="N439" s="6">
        <v>2009</v>
      </c>
      <c r="O439" s="6">
        <v>2010</v>
      </c>
      <c r="P439" s="6">
        <v>2011</v>
      </c>
      <c r="Q439" s="6">
        <v>2012</v>
      </c>
      <c r="R439" s="40"/>
      <c r="S439" s="8">
        <v>44</v>
      </c>
      <c r="T439" s="4">
        <v>18</v>
      </c>
    </row>
    <row r="440" spans="1:20" ht="15" customHeight="1">
      <c r="A440" s="17"/>
      <c r="B440" s="11" t="s">
        <v>17</v>
      </c>
      <c r="C440" s="11"/>
      <c r="D440" s="11"/>
      <c r="E440" s="11"/>
      <c r="F440" s="11"/>
      <c r="G440" s="15">
        <v>61.184380656839934</v>
      </c>
      <c r="H440" s="15">
        <v>56.15034168564921</v>
      </c>
      <c r="I440" s="15">
        <v>53.18601483275314</v>
      </c>
      <c r="J440" s="15">
        <v>52.452880630931695</v>
      </c>
      <c r="K440" s="15">
        <v>50.53367217280813</v>
      </c>
      <c r="L440" s="15">
        <v>51.35338345864662</v>
      </c>
      <c r="M440" s="15">
        <v>48.24561403508772</v>
      </c>
      <c r="N440" s="15">
        <v>45.4414725337935</v>
      </c>
      <c r="O440" s="15">
        <v>49.145002085360765</v>
      </c>
      <c r="P440" s="15">
        <v>49.066373764318215</v>
      </c>
      <c r="Q440" s="15">
        <v>50.93919134033747</v>
      </c>
      <c r="R440" s="40"/>
      <c r="S440" s="8">
        <v>45</v>
      </c>
      <c r="T440" s="4">
        <v>19</v>
      </c>
    </row>
    <row r="441" spans="1:20" ht="15" customHeight="1">
      <c r="A441" s="17"/>
      <c r="B441" s="11" t="s">
        <v>18</v>
      </c>
      <c r="C441" s="11"/>
      <c r="D441" s="11"/>
      <c r="E441" s="11"/>
      <c r="F441" s="11"/>
      <c r="G441" s="15">
        <v>16.56322730799069</v>
      </c>
      <c r="H441" s="15">
        <v>19.248291571753988</v>
      </c>
      <c r="I441" s="15">
        <v>21.82533676403814</v>
      </c>
      <c r="J441" s="15">
        <v>23.312391391525196</v>
      </c>
      <c r="K441" s="15">
        <v>24.155019059720455</v>
      </c>
      <c r="L441" s="15">
        <v>24.586466165413533</v>
      </c>
      <c r="M441" s="15">
        <v>24.608187134502923</v>
      </c>
      <c r="N441" s="15">
        <v>26.761576071325855</v>
      </c>
      <c r="O441" s="15">
        <v>24.45433059919366</v>
      </c>
      <c r="P441" s="15">
        <v>25.341283539934096</v>
      </c>
      <c r="Q441" s="15">
        <v>25.581025151225724</v>
      </c>
      <c r="R441" s="40"/>
      <c r="S441" s="8">
        <v>46</v>
      </c>
      <c r="T441" s="4">
        <v>20</v>
      </c>
    </row>
    <row r="442" spans="1:20" ht="15" customHeight="1">
      <c r="A442" s="17"/>
      <c r="B442" s="11" t="s">
        <v>19</v>
      </c>
      <c r="C442" s="11"/>
      <c r="D442" s="11"/>
      <c r="E442" s="11"/>
      <c r="F442" s="11"/>
      <c r="G442" s="15">
        <v>5.960693043703129</v>
      </c>
      <c r="H442" s="15">
        <v>7.094044907256753</v>
      </c>
      <c r="I442" s="15">
        <v>7.355834720750718</v>
      </c>
      <c r="J442" s="15">
        <v>6.937575190482556</v>
      </c>
      <c r="K442" s="15">
        <v>8.06861499364676</v>
      </c>
      <c r="L442" s="15">
        <v>7.644110275689223</v>
      </c>
      <c r="M442" s="15">
        <v>7.391812865497076</v>
      </c>
      <c r="N442" s="15">
        <v>8.16796088582111</v>
      </c>
      <c r="O442" s="15">
        <v>8.105102182677603</v>
      </c>
      <c r="P442" s="15">
        <v>8.253569747371724</v>
      </c>
      <c r="Q442" s="15">
        <v>7.306590257879657</v>
      </c>
      <c r="R442" s="40"/>
      <c r="S442" s="8">
        <v>47</v>
      </c>
      <c r="T442" s="4">
        <v>21</v>
      </c>
    </row>
    <row r="443" spans="1:20" ht="15" customHeight="1">
      <c r="A443" s="17"/>
      <c r="B443" s="11" t="s">
        <v>32</v>
      </c>
      <c r="C443" s="11"/>
      <c r="D443" s="11"/>
      <c r="E443" s="11"/>
      <c r="F443" s="11"/>
      <c r="G443" s="15">
        <v>4.551331781742953</v>
      </c>
      <c r="H443" s="15">
        <v>3.6771884152294176</v>
      </c>
      <c r="I443" s="15">
        <v>4.041168457696383</v>
      </c>
      <c r="J443" s="15">
        <v>3.2482288464109077</v>
      </c>
      <c r="K443" s="15">
        <v>2.9860228716645487</v>
      </c>
      <c r="L443" s="15">
        <v>3.070175438596491</v>
      </c>
      <c r="M443" s="15">
        <v>6.116959064327485</v>
      </c>
      <c r="N443" s="15">
        <v>6.629278113316077</v>
      </c>
      <c r="O443" s="15">
        <v>5.338523564576672</v>
      </c>
      <c r="P443" s="15">
        <v>5.303624666562059</v>
      </c>
      <c r="Q443" s="15">
        <v>4.441260744985674</v>
      </c>
      <c r="R443" s="40"/>
      <c r="S443" s="8">
        <v>48</v>
      </c>
      <c r="T443" s="4">
        <v>22</v>
      </c>
    </row>
    <row r="444" spans="1:20" ht="15" customHeight="1">
      <c r="A444" s="17"/>
      <c r="B444" s="11" t="s">
        <v>31</v>
      </c>
      <c r="C444" s="11"/>
      <c r="D444" s="11"/>
      <c r="E444" s="11"/>
      <c r="F444" s="11"/>
      <c r="G444" s="15">
        <v>5.896043444530644</v>
      </c>
      <c r="H444" s="15">
        <v>6.9964204360559705</v>
      </c>
      <c r="I444" s="15">
        <v>6.568790676555168</v>
      </c>
      <c r="J444" s="15">
        <v>7.031145568774227</v>
      </c>
      <c r="K444" s="15">
        <v>6.39135959339263</v>
      </c>
      <c r="L444" s="15">
        <v>5.902255639097744</v>
      </c>
      <c r="M444" s="15">
        <v>6.631578947368421</v>
      </c>
      <c r="N444" s="15">
        <v>5.852746620649986</v>
      </c>
      <c r="O444" s="15">
        <v>5.894619769220076</v>
      </c>
      <c r="P444" s="15">
        <v>5.3977718499921545</v>
      </c>
      <c r="Q444" s="15">
        <v>4.409423750397963</v>
      </c>
      <c r="R444" s="40"/>
      <c r="S444" s="8">
        <v>49</v>
      </c>
      <c r="T444" s="4">
        <v>23</v>
      </c>
    </row>
    <row r="445" spans="1:20" ht="15" customHeight="1">
      <c r="A445" s="17"/>
      <c r="R445" s="17"/>
      <c r="S445" s="8">
        <v>50</v>
      </c>
      <c r="T445" s="4">
        <v>24</v>
      </c>
    </row>
    <row r="446" spans="19:20" ht="15" customHeight="1">
      <c r="S446" s="4">
        <v>51</v>
      </c>
      <c r="T446" s="4">
        <v>25</v>
      </c>
    </row>
    <row r="447" spans="1:19" ht="21.75" customHeight="1">
      <c r="A447" s="117">
        <f>+A392+1</f>
        <v>8</v>
      </c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9">
        <v>0</v>
      </c>
    </row>
    <row r="448" spans="1:19" ht="21.75" customHeight="1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0">
        <v>0</v>
      </c>
    </row>
    <row r="449" spans="1:19" ht="12" customHeight="1">
      <c r="A449" s="116" t="s">
        <v>11</v>
      </c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0">
        <v>0</v>
      </c>
    </row>
    <row r="450" ht="15" customHeight="1">
      <c r="S450" s="4"/>
    </row>
    <row r="451" spans="2:19" ht="19.5" customHeight="1">
      <c r="B451" s="18" t="s">
        <v>60</v>
      </c>
      <c r="F451" s="1"/>
      <c r="R451" s="16"/>
      <c r="S451" s="8">
        <v>1</v>
      </c>
    </row>
    <row r="452" ht="15" customHeight="1">
      <c r="S452" s="4">
        <v>2</v>
      </c>
    </row>
    <row r="453" ht="15" customHeight="1">
      <c r="S453" s="4">
        <v>3</v>
      </c>
    </row>
    <row r="454" ht="15" customHeight="1">
      <c r="S454" s="4">
        <v>4</v>
      </c>
    </row>
    <row r="455" ht="15" customHeight="1">
      <c r="S455" s="4">
        <v>5</v>
      </c>
    </row>
    <row r="456" ht="15" customHeight="1">
      <c r="S456" s="4">
        <v>6</v>
      </c>
    </row>
    <row r="457" spans="15:25" s="5" customFormat="1" ht="15" customHeight="1">
      <c r="O457" s="3"/>
      <c r="S457" s="4">
        <v>7</v>
      </c>
      <c r="V457" s="1"/>
      <c r="W457" s="1"/>
      <c r="X457" s="1"/>
      <c r="Y457" s="1"/>
    </row>
    <row r="458" ht="15" customHeight="1">
      <c r="S458" s="4">
        <v>8</v>
      </c>
    </row>
    <row r="459" ht="15" customHeight="1">
      <c r="S459" s="4">
        <v>9</v>
      </c>
    </row>
    <row r="460" ht="15" customHeight="1">
      <c r="S460" s="4">
        <v>10</v>
      </c>
    </row>
    <row r="461" ht="15" customHeight="1">
      <c r="S461" s="4">
        <v>11</v>
      </c>
    </row>
    <row r="462" spans="19:33" ht="15" customHeight="1">
      <c r="S462" s="4">
        <v>12</v>
      </c>
      <c r="V462" s="81" t="s">
        <v>126</v>
      </c>
      <c r="W462" s="82"/>
      <c r="X462" s="82"/>
      <c r="Y462" s="82"/>
      <c r="Z462" s="82"/>
      <c r="AA462" s="76"/>
      <c r="AB462" s="76"/>
      <c r="AC462" s="76"/>
      <c r="AD462" s="76"/>
      <c r="AE462" s="76"/>
      <c r="AF462" s="76"/>
      <c r="AG462" s="76"/>
    </row>
    <row r="463" spans="19:34" ht="15" customHeight="1">
      <c r="S463" s="4">
        <v>13</v>
      </c>
      <c r="V463" s="81" t="s">
        <v>128</v>
      </c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79"/>
    </row>
    <row r="464" spans="19:34" ht="15" customHeight="1">
      <c r="S464" s="4">
        <v>14</v>
      </c>
      <c r="V464" s="84">
        <v>2000</v>
      </c>
      <c r="W464" s="84">
        <v>2001</v>
      </c>
      <c r="X464" s="84">
        <v>2002</v>
      </c>
      <c r="Y464" s="84">
        <v>2003</v>
      </c>
      <c r="Z464" s="84">
        <v>2004</v>
      </c>
      <c r="AA464" s="84">
        <v>2005</v>
      </c>
      <c r="AB464" s="84">
        <v>2006</v>
      </c>
      <c r="AC464" s="84">
        <v>2007</v>
      </c>
      <c r="AD464" s="84">
        <v>2008</v>
      </c>
      <c r="AE464" s="84">
        <v>2009</v>
      </c>
      <c r="AF464" s="84">
        <v>2010</v>
      </c>
      <c r="AG464" s="84">
        <v>2011</v>
      </c>
      <c r="AH464" s="79"/>
    </row>
    <row r="465" spans="19:34" ht="15" customHeight="1">
      <c r="S465" s="4">
        <v>15</v>
      </c>
      <c r="V465" s="85">
        <v>277624</v>
      </c>
      <c r="W465" s="85">
        <v>266692</v>
      </c>
      <c r="X465" s="85">
        <v>260372</v>
      </c>
      <c r="Y465" s="85">
        <v>258962</v>
      </c>
      <c r="Z465" s="85">
        <v>256501</v>
      </c>
      <c r="AA465" s="85">
        <v>258219</v>
      </c>
      <c r="AB465" s="85">
        <v>260049</v>
      </c>
      <c r="AC465" s="85">
        <v>261045</v>
      </c>
      <c r="AD465" s="85">
        <v>264668</v>
      </c>
      <c r="AE465" s="85">
        <v>268040</v>
      </c>
      <c r="AF465" s="85">
        <v>268978</v>
      </c>
      <c r="AG465" s="85">
        <v>268277</v>
      </c>
      <c r="AH465" s="79"/>
    </row>
    <row r="466" spans="19:34" ht="15" customHeight="1">
      <c r="S466" s="4">
        <v>16</v>
      </c>
      <c r="V466" s="81" t="s">
        <v>115</v>
      </c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79"/>
    </row>
    <row r="467" spans="19:33" ht="15" customHeight="1">
      <c r="S467" s="4">
        <v>17</v>
      </c>
      <c r="V467" s="99"/>
      <c r="W467" s="82"/>
      <c r="X467" s="82"/>
      <c r="Y467" s="82"/>
      <c r="Z467" s="82"/>
      <c r="AA467" s="76"/>
      <c r="AB467" s="76"/>
      <c r="AC467" s="76"/>
      <c r="AD467" s="76"/>
      <c r="AE467" s="76"/>
      <c r="AF467" s="76"/>
      <c r="AG467" s="76"/>
    </row>
    <row r="468" spans="19:33" ht="15" customHeight="1">
      <c r="S468" s="4">
        <v>18</v>
      </c>
      <c r="V468" s="82" t="s">
        <v>116</v>
      </c>
      <c r="W468" s="82"/>
      <c r="X468" s="82"/>
      <c r="Y468" s="82"/>
      <c r="Z468" s="82"/>
      <c r="AA468" s="76"/>
      <c r="AB468" s="76"/>
      <c r="AC468" s="76"/>
      <c r="AD468" s="76"/>
      <c r="AE468" s="76"/>
      <c r="AF468" s="76"/>
      <c r="AG468" s="76"/>
    </row>
    <row r="469" spans="19:33" ht="15" customHeight="1">
      <c r="S469" s="4">
        <v>19</v>
      </c>
      <c r="V469" s="99"/>
      <c r="W469" s="82"/>
      <c r="X469" s="82"/>
      <c r="Y469" s="82"/>
      <c r="Z469" s="82"/>
      <c r="AA469" s="76"/>
      <c r="AB469" s="76"/>
      <c r="AC469" s="76"/>
      <c r="AD469" s="76"/>
      <c r="AE469" s="76"/>
      <c r="AF469" s="76"/>
      <c r="AG469" s="76"/>
    </row>
    <row r="470" spans="19:33" ht="15" customHeight="1">
      <c r="S470" s="4">
        <v>20</v>
      </c>
      <c r="V470" s="82"/>
      <c r="W470" s="82"/>
      <c r="X470" s="82"/>
      <c r="Y470" s="82"/>
      <c r="Z470" s="82"/>
      <c r="AA470" s="76"/>
      <c r="AB470" s="76"/>
      <c r="AC470" s="76"/>
      <c r="AD470" s="76"/>
      <c r="AE470" s="76"/>
      <c r="AF470" s="76"/>
      <c r="AG470" s="76"/>
    </row>
    <row r="471" spans="19:33" ht="15" customHeight="1">
      <c r="S471" s="4">
        <v>21</v>
      </c>
      <c r="V471" s="80">
        <f aca="true" t="shared" si="7" ref="V471:Y475">+W137</f>
        <v>2011</v>
      </c>
      <c r="W471" s="83" t="str">
        <f t="shared" si="7"/>
        <v>Homes </v>
      </c>
      <c r="X471" s="83" t="str">
        <f t="shared" si="7"/>
        <v>Dones</v>
      </c>
      <c r="Y471" s="83" t="str">
        <f t="shared" si="7"/>
        <v>Total</v>
      </c>
      <c r="Z471" s="82"/>
      <c r="AA471" s="76"/>
      <c r="AB471" s="76"/>
      <c r="AC471" s="76"/>
      <c r="AD471" s="76"/>
      <c r="AE471" s="76"/>
      <c r="AF471" s="76"/>
      <c r="AG471" s="76"/>
    </row>
    <row r="472" spans="19:33" ht="15" customHeight="1">
      <c r="S472" s="4">
        <v>22</v>
      </c>
      <c r="V472" s="100" t="str">
        <f t="shared" si="7"/>
        <v>De 14 anys</v>
      </c>
      <c r="W472" s="101">
        <f t="shared" si="7"/>
        <v>34914</v>
      </c>
      <c r="X472" s="101">
        <f t="shared" si="7"/>
        <v>32114</v>
      </c>
      <c r="Y472" s="101">
        <f t="shared" si="7"/>
        <v>67028</v>
      </c>
      <c r="Z472" s="82"/>
      <c r="AA472" s="76"/>
      <c r="AB472" s="76"/>
      <c r="AC472" s="76"/>
      <c r="AD472" s="76"/>
      <c r="AE472" s="76"/>
      <c r="AF472" s="76"/>
      <c r="AG472" s="76"/>
    </row>
    <row r="473" spans="19:33" ht="15" customHeight="1">
      <c r="S473" s="4">
        <v>23</v>
      </c>
      <c r="V473" s="100" t="str">
        <f t="shared" si="7"/>
        <v>De 15 anys</v>
      </c>
      <c r="W473" s="101">
        <f t="shared" si="7"/>
        <v>34250</v>
      </c>
      <c r="X473" s="101">
        <f t="shared" si="7"/>
        <v>32241</v>
      </c>
      <c r="Y473" s="101">
        <f t="shared" si="7"/>
        <v>66491</v>
      </c>
      <c r="Z473" s="82"/>
      <c r="AA473" s="76"/>
      <c r="AB473" s="76"/>
      <c r="AC473" s="76"/>
      <c r="AD473" s="76"/>
      <c r="AE473" s="76"/>
      <c r="AF473" s="76"/>
      <c r="AG473" s="76"/>
    </row>
    <row r="474" spans="7:33" ht="15" customHeight="1">
      <c r="G474" s="6">
        <v>2002</v>
      </c>
      <c r="H474" s="6">
        <v>2003</v>
      </c>
      <c r="I474" s="6">
        <v>2004</v>
      </c>
      <c r="J474" s="6">
        <v>2005</v>
      </c>
      <c r="K474" s="6">
        <v>2006</v>
      </c>
      <c r="L474" s="6">
        <v>2007</v>
      </c>
      <c r="M474" s="6">
        <v>2008</v>
      </c>
      <c r="N474" s="6">
        <v>2009</v>
      </c>
      <c r="O474" s="6">
        <v>2010</v>
      </c>
      <c r="P474" s="6">
        <v>2011</v>
      </c>
      <c r="Q474" s="6">
        <v>2012</v>
      </c>
      <c r="S474" s="4">
        <v>24</v>
      </c>
      <c r="V474" s="100" t="str">
        <f t="shared" si="7"/>
        <v>De 16 anys</v>
      </c>
      <c r="W474" s="101">
        <f t="shared" si="7"/>
        <v>34510</v>
      </c>
      <c r="X474" s="101">
        <f t="shared" si="7"/>
        <v>32413</v>
      </c>
      <c r="Y474" s="101">
        <f t="shared" si="7"/>
        <v>66923</v>
      </c>
      <c r="Z474" s="82"/>
      <c r="AA474" s="76"/>
      <c r="AB474" s="76"/>
      <c r="AC474" s="76"/>
      <c r="AD474" s="76"/>
      <c r="AE474" s="76"/>
      <c r="AF474" s="76"/>
      <c r="AG474" s="76"/>
    </row>
    <row r="475" spans="2:33" ht="15" customHeight="1">
      <c r="B475" s="11" t="s">
        <v>54</v>
      </c>
      <c r="C475" s="11"/>
      <c r="D475" s="11"/>
      <c r="E475" s="11"/>
      <c r="F475" s="11"/>
      <c r="G475" s="12">
        <v>5666</v>
      </c>
      <c r="H475" s="12">
        <v>4248</v>
      </c>
      <c r="I475" s="12">
        <v>4612</v>
      </c>
      <c r="J475" s="12">
        <v>5265</v>
      </c>
      <c r="K475" s="12">
        <v>5336</v>
      </c>
      <c r="L475" s="12">
        <v>5053</v>
      </c>
      <c r="M475" s="12">
        <v>5545</v>
      </c>
      <c r="N475" s="12">
        <v>4689</v>
      </c>
      <c r="O475" s="12">
        <v>4805</v>
      </c>
      <c r="P475" s="12">
        <v>4388</v>
      </c>
      <c r="Q475" s="12">
        <f>+Q419</f>
        <v>4333</v>
      </c>
      <c r="S475" s="4">
        <v>25</v>
      </c>
      <c r="V475" s="100" t="str">
        <f t="shared" si="7"/>
        <v>De 17 anys</v>
      </c>
      <c r="W475" s="101">
        <f t="shared" si="7"/>
        <v>35069</v>
      </c>
      <c r="X475" s="101">
        <f t="shared" si="7"/>
        <v>32766</v>
      </c>
      <c r="Y475" s="101">
        <f t="shared" si="7"/>
        <v>67835</v>
      </c>
      <c r="Z475" s="82"/>
      <c r="AA475" s="76"/>
      <c r="AB475" s="76"/>
      <c r="AC475" s="76"/>
      <c r="AD475" s="76"/>
      <c r="AE475" s="76"/>
      <c r="AF475" s="76"/>
      <c r="AG475" s="76"/>
    </row>
    <row r="476" spans="2:33" ht="15" customHeight="1">
      <c r="B476" s="11" t="s">
        <v>129</v>
      </c>
      <c r="C476" s="11"/>
      <c r="D476" s="11"/>
      <c r="E476" s="11"/>
      <c r="F476" s="11"/>
      <c r="G476" s="41">
        <f>+(G475/W465)*1000</f>
        <v>21.245481679240473</v>
      </c>
      <c r="H476" s="41">
        <f aca="true" t="shared" si="8" ref="H476:Q476">+(H475/X465)*1000</f>
        <v>16.31511836910267</v>
      </c>
      <c r="I476" s="41">
        <f t="shared" si="8"/>
        <v>17.809562792996655</v>
      </c>
      <c r="J476" s="41">
        <f t="shared" si="8"/>
        <v>20.526235765162706</v>
      </c>
      <c r="K476" s="41">
        <f t="shared" si="8"/>
        <v>20.6646296360841</v>
      </c>
      <c r="L476" s="41">
        <f t="shared" si="8"/>
        <v>19.430953397244366</v>
      </c>
      <c r="M476" s="41">
        <f t="shared" si="8"/>
        <v>21.24154839203969</v>
      </c>
      <c r="N476" s="41">
        <f t="shared" si="8"/>
        <v>17.716535433070867</v>
      </c>
      <c r="O476" s="41">
        <f t="shared" si="8"/>
        <v>17.926428891210268</v>
      </c>
      <c r="P476" s="41">
        <f t="shared" si="8"/>
        <v>16.31360185591387</v>
      </c>
      <c r="Q476" s="41">
        <f t="shared" si="8"/>
        <v>16.151216839311605</v>
      </c>
      <c r="S476" s="7">
        <v>26</v>
      </c>
      <c r="V476" s="80" t="str">
        <f>+W146</f>
        <v>Total</v>
      </c>
      <c r="W476" s="83">
        <f>SUM(W472:W475)</f>
        <v>138743</v>
      </c>
      <c r="X476" s="83">
        <f>SUM(X472:X475)</f>
        <v>129534</v>
      </c>
      <c r="Y476" s="83">
        <f>SUM(Y472:Y475)</f>
        <v>268277</v>
      </c>
      <c r="Z476" s="82"/>
      <c r="AA476" s="76"/>
      <c r="AB476" s="76"/>
      <c r="AC476" s="76"/>
      <c r="AD476" s="76"/>
      <c r="AE476" s="76"/>
      <c r="AF476" s="76"/>
      <c r="AG476" s="76"/>
    </row>
    <row r="477" spans="2:33" ht="15" customHeight="1">
      <c r="B477" s="73" t="s">
        <v>55</v>
      </c>
      <c r="C477" s="3"/>
      <c r="D477" s="3"/>
      <c r="E477" s="3"/>
      <c r="F477" s="3"/>
      <c r="G477" s="3"/>
      <c r="S477" s="4">
        <v>27</v>
      </c>
      <c r="V477" s="80"/>
      <c r="W477" s="83"/>
      <c r="X477" s="83"/>
      <c r="Y477" s="83"/>
      <c r="Z477" s="82"/>
      <c r="AA477" s="76"/>
      <c r="AB477" s="76"/>
      <c r="AC477" s="76"/>
      <c r="AD477" s="76"/>
      <c r="AE477" s="76"/>
      <c r="AF477" s="76"/>
      <c r="AG477" s="76"/>
    </row>
    <row r="478" spans="2:33" ht="15" customHeight="1">
      <c r="B478" s="50" t="s">
        <v>131</v>
      </c>
      <c r="F478" s="1"/>
      <c r="G478" s="1"/>
      <c r="H478" s="1"/>
      <c r="I478" s="1"/>
      <c r="J478" s="1"/>
      <c r="K478" s="1"/>
      <c r="L478" s="1"/>
      <c r="M478" s="1"/>
      <c r="N478" s="1"/>
      <c r="O478" s="56"/>
      <c r="P478" s="1"/>
      <c r="Q478" s="1"/>
      <c r="S478" s="4">
        <v>28</v>
      </c>
      <c r="T478" s="4">
        <v>1</v>
      </c>
      <c r="V478" s="80" t="str">
        <f aca="true" t="shared" si="9" ref="V478:Y482">+W152</f>
        <v>2012 Esc baix</v>
      </c>
      <c r="W478" s="83" t="str">
        <f t="shared" si="9"/>
        <v>Homes </v>
      </c>
      <c r="X478" s="83" t="str">
        <f t="shared" si="9"/>
        <v>Dones</v>
      </c>
      <c r="Y478" s="83" t="str">
        <f t="shared" si="9"/>
        <v>Total</v>
      </c>
      <c r="Z478" s="82"/>
      <c r="AA478" s="76"/>
      <c r="AB478" s="76"/>
      <c r="AC478" s="76"/>
      <c r="AD478" s="76"/>
      <c r="AE478" s="76"/>
      <c r="AF478" s="76"/>
      <c r="AG478" s="76"/>
    </row>
    <row r="479" spans="1:33" ht="15" customHeight="1">
      <c r="A479" s="17"/>
      <c r="F479" s="1"/>
      <c r="G479" s="1"/>
      <c r="H479" s="1"/>
      <c r="I479" s="1"/>
      <c r="J479" s="1"/>
      <c r="K479" s="1"/>
      <c r="L479" s="1"/>
      <c r="M479" s="1"/>
      <c r="N479" s="1"/>
      <c r="O479" s="56"/>
      <c r="P479" s="1"/>
      <c r="Q479" s="1"/>
      <c r="S479" s="8"/>
      <c r="T479" s="4"/>
      <c r="V479" s="100" t="str">
        <f t="shared" si="9"/>
        <v>De 14 anys</v>
      </c>
      <c r="W479" s="101">
        <f t="shared" si="9"/>
        <v>30934</v>
      </c>
      <c r="X479" s="101">
        <f t="shared" si="9"/>
        <v>29103</v>
      </c>
      <c r="Y479" s="101">
        <f t="shared" si="9"/>
        <v>60037</v>
      </c>
      <c r="Z479" s="82"/>
      <c r="AA479" s="76"/>
      <c r="AB479" s="76"/>
      <c r="AC479" s="76"/>
      <c r="AD479" s="76"/>
      <c r="AE479" s="76"/>
      <c r="AF479" s="76"/>
      <c r="AG479" s="76"/>
    </row>
    <row r="480" spans="1:33" ht="15" customHeight="1">
      <c r="A480" s="17"/>
      <c r="F480" s="3"/>
      <c r="G480" s="3"/>
      <c r="R480" s="17"/>
      <c r="S480" s="8">
        <v>30</v>
      </c>
      <c r="T480" s="4">
        <v>3</v>
      </c>
      <c r="V480" s="100" t="str">
        <f t="shared" si="9"/>
        <v>De 15 anys</v>
      </c>
      <c r="W480" s="101">
        <f t="shared" si="9"/>
        <v>31045</v>
      </c>
      <c r="X480" s="101">
        <f t="shared" si="9"/>
        <v>29198</v>
      </c>
      <c r="Y480" s="101">
        <f t="shared" si="9"/>
        <v>60243</v>
      </c>
      <c r="Z480" s="82"/>
      <c r="AA480" s="76"/>
      <c r="AB480" s="76"/>
      <c r="AC480" s="76"/>
      <c r="AD480" s="76"/>
      <c r="AE480" s="76"/>
      <c r="AF480" s="76"/>
      <c r="AG480" s="76"/>
    </row>
    <row r="481" spans="1:33" ht="15" customHeight="1">
      <c r="A481" s="1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7"/>
      <c r="S481" s="8">
        <v>31</v>
      </c>
      <c r="T481" s="4">
        <v>4</v>
      </c>
      <c r="V481" s="100" t="str">
        <f t="shared" si="9"/>
        <v>De 16 anys</v>
      </c>
      <c r="W481" s="101">
        <f t="shared" si="9"/>
        <v>31333</v>
      </c>
      <c r="X481" s="101">
        <f t="shared" si="9"/>
        <v>29466</v>
      </c>
      <c r="Y481" s="101">
        <f t="shared" si="9"/>
        <v>60799</v>
      </c>
      <c r="Z481" s="82"/>
      <c r="AA481" s="76"/>
      <c r="AB481" s="76"/>
      <c r="AC481" s="76"/>
      <c r="AD481" s="76"/>
      <c r="AE481" s="76"/>
      <c r="AF481" s="76"/>
      <c r="AG481" s="76"/>
    </row>
    <row r="482" spans="1:33" ht="15" customHeight="1">
      <c r="A482" s="1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7"/>
      <c r="S482" s="8">
        <v>32</v>
      </c>
      <c r="T482" s="4">
        <v>5</v>
      </c>
      <c r="V482" s="100" t="str">
        <f t="shared" si="9"/>
        <v>De 17 anys</v>
      </c>
      <c r="W482" s="101">
        <f t="shared" si="9"/>
        <v>31821</v>
      </c>
      <c r="X482" s="101">
        <f t="shared" si="9"/>
        <v>29940</v>
      </c>
      <c r="Y482" s="101">
        <f t="shared" si="9"/>
        <v>61761</v>
      </c>
      <c r="Z482" s="82"/>
      <c r="AA482" s="76"/>
      <c r="AB482" s="76"/>
      <c r="AC482" s="76"/>
      <c r="AD482" s="76"/>
      <c r="AE482" s="76"/>
      <c r="AF482" s="76"/>
      <c r="AG482" s="76"/>
    </row>
    <row r="483" spans="1:33" ht="15" customHeight="1">
      <c r="A483" s="17"/>
      <c r="F483" s="1"/>
      <c r="G483" s="1"/>
      <c r="H483" s="1"/>
      <c r="I483" s="1"/>
      <c r="J483" s="1"/>
      <c r="K483" s="1"/>
      <c r="L483" s="1"/>
      <c r="M483" s="1"/>
      <c r="N483" s="1"/>
      <c r="O483" s="56"/>
      <c r="P483" s="1"/>
      <c r="Q483" s="1"/>
      <c r="R483" s="17"/>
      <c r="S483" s="8">
        <v>33</v>
      </c>
      <c r="T483" s="4">
        <v>6</v>
      </c>
      <c r="V483" s="80" t="str">
        <f>+W161</f>
        <v>Total</v>
      </c>
      <c r="W483" s="83">
        <f>SUM(W479:W482)</f>
        <v>125133</v>
      </c>
      <c r="X483" s="83">
        <f>SUM(X479:X482)</f>
        <v>117707</v>
      </c>
      <c r="Y483" s="83">
        <f>SUM(Y479:Y482)</f>
        <v>242840</v>
      </c>
      <c r="Z483" s="82"/>
      <c r="AA483" s="76"/>
      <c r="AB483" s="76"/>
      <c r="AC483" s="76"/>
      <c r="AD483" s="76"/>
      <c r="AE483" s="76"/>
      <c r="AF483" s="76"/>
      <c r="AG483" s="76"/>
    </row>
    <row r="484" spans="1:20" ht="15" customHeight="1">
      <c r="A484" s="17"/>
      <c r="F484" s="1"/>
      <c r="G484" s="1"/>
      <c r="H484" s="1"/>
      <c r="I484" s="1"/>
      <c r="J484" s="1"/>
      <c r="K484" s="1"/>
      <c r="L484" s="1"/>
      <c r="M484" s="1"/>
      <c r="N484" s="1"/>
      <c r="O484" s="56"/>
      <c r="P484" s="1"/>
      <c r="Q484" s="1"/>
      <c r="R484" s="17"/>
      <c r="S484" s="8">
        <v>34</v>
      </c>
      <c r="T484" s="4">
        <v>7</v>
      </c>
    </row>
    <row r="485" spans="1:20" ht="15" customHeight="1">
      <c r="A485" s="17"/>
      <c r="F485" s="1"/>
      <c r="G485" s="1"/>
      <c r="H485" s="1"/>
      <c r="I485" s="1"/>
      <c r="J485" s="1"/>
      <c r="K485" s="1"/>
      <c r="L485" s="1"/>
      <c r="M485" s="1"/>
      <c r="N485" s="17"/>
      <c r="O485" s="57"/>
      <c r="P485" s="17"/>
      <c r="Q485" s="17"/>
      <c r="R485" s="17"/>
      <c r="S485" s="8">
        <v>35</v>
      </c>
      <c r="T485" s="4">
        <v>8</v>
      </c>
    </row>
    <row r="486" spans="1:20" ht="15" customHeight="1">
      <c r="A486" s="17"/>
      <c r="F486" s="1"/>
      <c r="G486" s="1"/>
      <c r="H486" s="1"/>
      <c r="I486" s="1"/>
      <c r="J486" s="1"/>
      <c r="K486" s="1"/>
      <c r="L486" s="1"/>
      <c r="M486" s="1"/>
      <c r="N486" s="17"/>
      <c r="O486" s="57"/>
      <c r="P486" s="17"/>
      <c r="Q486" s="17"/>
      <c r="R486" s="17"/>
      <c r="S486" s="8">
        <v>36</v>
      </c>
      <c r="T486" s="4">
        <v>9</v>
      </c>
    </row>
    <row r="487" spans="1:20" ht="15" customHeight="1">
      <c r="A487" s="17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59"/>
      <c r="P487" s="40"/>
      <c r="Q487" s="40"/>
      <c r="R487" s="40"/>
      <c r="S487" s="8">
        <v>37</v>
      </c>
      <c r="T487" s="4">
        <v>11</v>
      </c>
    </row>
    <row r="488" spans="1:20" ht="15" customHeight="1">
      <c r="A488" s="17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59"/>
      <c r="P488" s="40"/>
      <c r="Q488" s="40"/>
      <c r="R488" s="40"/>
      <c r="S488" s="8">
        <v>38</v>
      </c>
      <c r="T488" s="4">
        <v>12</v>
      </c>
    </row>
    <row r="489" spans="1:20" ht="15" customHeight="1">
      <c r="A489" s="17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59"/>
      <c r="P489" s="40"/>
      <c r="Q489" s="40"/>
      <c r="R489" s="40"/>
      <c r="S489" s="8">
        <v>39</v>
      </c>
      <c r="T489" s="4">
        <v>13</v>
      </c>
    </row>
    <row r="490" spans="1:20" ht="15" customHeight="1">
      <c r="A490" s="17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59"/>
      <c r="P490" s="40"/>
      <c r="Q490" s="40"/>
      <c r="R490" s="40"/>
      <c r="S490" s="8">
        <v>40</v>
      </c>
      <c r="T490" s="4">
        <v>14</v>
      </c>
    </row>
    <row r="491" spans="1:20" ht="15" customHeight="1">
      <c r="A491" s="17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59"/>
      <c r="P491" s="40"/>
      <c r="Q491" s="40"/>
      <c r="R491" s="40"/>
      <c r="S491" s="8">
        <v>41</v>
      </c>
      <c r="T491" s="4">
        <v>15</v>
      </c>
    </row>
    <row r="492" spans="1:20" ht="15" customHeight="1">
      <c r="A492" s="17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59"/>
      <c r="P492" s="40"/>
      <c r="Q492" s="40"/>
      <c r="R492" s="40"/>
      <c r="S492" s="8">
        <v>42</v>
      </c>
      <c r="T492" s="4">
        <v>16</v>
      </c>
    </row>
    <row r="493" spans="1:20" ht="15" customHeight="1">
      <c r="A493" s="17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59"/>
      <c r="P493" s="40"/>
      <c r="Q493" s="40"/>
      <c r="R493" s="40"/>
      <c r="S493" s="8">
        <v>43</v>
      </c>
      <c r="T493" s="4">
        <v>17</v>
      </c>
    </row>
    <row r="494" spans="1:20" ht="15" customHeight="1">
      <c r="A494" s="17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59"/>
      <c r="P494" s="40"/>
      <c r="Q494" s="40"/>
      <c r="R494" s="40"/>
      <c r="S494" s="8">
        <v>44</v>
      </c>
      <c r="T494" s="4">
        <v>18</v>
      </c>
    </row>
    <row r="495" spans="1:20" ht="15" customHeight="1">
      <c r="A495" s="17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59"/>
      <c r="P495" s="40"/>
      <c r="Q495" s="40"/>
      <c r="R495" s="40"/>
      <c r="S495" s="8">
        <v>45</v>
      </c>
      <c r="T495" s="4">
        <v>19</v>
      </c>
    </row>
    <row r="496" spans="1:20" ht="15" customHeight="1">
      <c r="A496" s="17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59"/>
      <c r="P496" s="40"/>
      <c r="Q496" s="40"/>
      <c r="R496" s="40"/>
      <c r="S496" s="8">
        <v>46</v>
      </c>
      <c r="T496" s="4">
        <v>20</v>
      </c>
    </row>
    <row r="497" spans="1:20" ht="15" customHeight="1">
      <c r="A497" s="17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59"/>
      <c r="P497" s="40"/>
      <c r="Q497" s="40"/>
      <c r="R497" s="40"/>
      <c r="S497" s="8">
        <v>47</v>
      </c>
      <c r="T497" s="4">
        <v>21</v>
      </c>
    </row>
    <row r="498" spans="1:20" ht="15" customHeight="1">
      <c r="A498" s="17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59"/>
      <c r="P498" s="40"/>
      <c r="Q498" s="40"/>
      <c r="R498" s="40"/>
      <c r="S498" s="8">
        <v>48</v>
      </c>
      <c r="T498" s="4">
        <v>22</v>
      </c>
    </row>
    <row r="499" spans="1:20" ht="15" customHeight="1">
      <c r="A499" s="17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59"/>
      <c r="P499" s="40"/>
      <c r="Q499" s="40"/>
      <c r="R499" s="40"/>
      <c r="S499" s="8">
        <v>49</v>
      </c>
      <c r="T499" s="4">
        <v>23</v>
      </c>
    </row>
    <row r="500" spans="1:20" ht="1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57"/>
      <c r="P500" s="17"/>
      <c r="Q500" s="17"/>
      <c r="R500" s="17"/>
      <c r="S500" s="8">
        <v>50</v>
      </c>
      <c r="T500" s="4">
        <v>24</v>
      </c>
    </row>
    <row r="501" spans="19:20" ht="15" customHeight="1">
      <c r="S501" s="4">
        <v>51</v>
      </c>
      <c r="T501" s="4">
        <v>25</v>
      </c>
    </row>
    <row r="502" spans="1:19" ht="21.75" customHeight="1">
      <c r="A502" s="117">
        <f>+A447+1</f>
        <v>9</v>
      </c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9">
        <v>0</v>
      </c>
    </row>
    <row r="503" spans="1:19" ht="21.75" customHeight="1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0">
        <v>0</v>
      </c>
    </row>
    <row r="504" spans="1:19" ht="12" customHeight="1">
      <c r="A504" s="116" t="s">
        <v>11</v>
      </c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0">
        <v>0</v>
      </c>
    </row>
    <row r="505" ht="15" customHeight="1">
      <c r="S505" s="4"/>
    </row>
    <row r="506" spans="2:19" ht="19.5" customHeight="1">
      <c r="B506" s="18" t="s">
        <v>132</v>
      </c>
      <c r="F506" s="1"/>
      <c r="R506" s="16"/>
      <c r="S506" s="8">
        <v>1</v>
      </c>
    </row>
    <row r="507" ht="15" customHeight="1">
      <c r="S507" s="4">
        <v>2</v>
      </c>
    </row>
    <row r="508" ht="15" customHeight="1">
      <c r="S508" s="4">
        <v>3</v>
      </c>
    </row>
    <row r="509" ht="15" customHeight="1">
      <c r="S509" s="4">
        <v>4</v>
      </c>
    </row>
    <row r="510" ht="15" customHeight="1">
      <c r="S510" s="4">
        <v>5</v>
      </c>
    </row>
    <row r="511" ht="15" customHeight="1">
      <c r="S511" s="4">
        <v>6</v>
      </c>
    </row>
    <row r="512" spans="15:19" s="5" customFormat="1" ht="15" customHeight="1">
      <c r="O512" s="3"/>
      <c r="S512" s="4">
        <v>7</v>
      </c>
    </row>
    <row r="513" ht="15" customHeight="1">
      <c r="S513" s="4">
        <v>8</v>
      </c>
    </row>
    <row r="514" ht="15" customHeight="1">
      <c r="S514" s="4">
        <v>9</v>
      </c>
    </row>
    <row r="515" ht="15" customHeight="1">
      <c r="S515" s="4">
        <v>10</v>
      </c>
    </row>
    <row r="516" ht="15" customHeight="1">
      <c r="S516" s="4">
        <v>11</v>
      </c>
    </row>
    <row r="517" ht="15" customHeight="1">
      <c r="S517" s="4">
        <v>12</v>
      </c>
    </row>
    <row r="518" ht="15" customHeight="1">
      <c r="S518" s="4">
        <v>13</v>
      </c>
    </row>
    <row r="519" ht="15" customHeight="1">
      <c r="S519" s="4">
        <v>14</v>
      </c>
    </row>
    <row r="520" ht="15" customHeight="1">
      <c r="S520" s="4">
        <v>15</v>
      </c>
    </row>
    <row r="521" ht="15" customHeight="1">
      <c r="S521" s="4">
        <v>16</v>
      </c>
    </row>
    <row r="522" ht="15" customHeight="1">
      <c r="S522" s="4">
        <v>17</v>
      </c>
    </row>
    <row r="523" ht="15" customHeight="1">
      <c r="S523" s="4">
        <v>18</v>
      </c>
    </row>
    <row r="524" ht="15" customHeight="1">
      <c r="S524" s="4">
        <v>19</v>
      </c>
    </row>
    <row r="525" ht="15" customHeight="1">
      <c r="S525" s="4">
        <v>20</v>
      </c>
    </row>
    <row r="526" ht="15" customHeight="1">
      <c r="S526" s="4">
        <v>21</v>
      </c>
    </row>
    <row r="527" ht="15" customHeight="1">
      <c r="S527" s="4">
        <v>22</v>
      </c>
    </row>
    <row r="528" spans="2:19" ht="15" customHeight="1">
      <c r="B528" s="71"/>
      <c r="G528" s="6">
        <v>2002</v>
      </c>
      <c r="H528" s="6">
        <v>2003</v>
      </c>
      <c r="I528" s="6">
        <v>2004</v>
      </c>
      <c r="J528" s="6">
        <v>2005</v>
      </c>
      <c r="K528" s="6">
        <v>2006</v>
      </c>
      <c r="L528" s="6">
        <v>2007</v>
      </c>
      <c r="M528" s="6">
        <v>2008</v>
      </c>
      <c r="N528" s="6">
        <v>2009</v>
      </c>
      <c r="O528" s="6">
        <v>2010</v>
      </c>
      <c r="P528" s="6">
        <v>2011</v>
      </c>
      <c r="Q528" s="6">
        <v>2012</v>
      </c>
      <c r="S528" s="4">
        <v>23</v>
      </c>
    </row>
    <row r="529" spans="2:19" ht="15" customHeight="1">
      <c r="B529" s="11" t="s">
        <v>5</v>
      </c>
      <c r="C529" s="11"/>
      <c r="D529" s="11"/>
      <c r="E529" s="11"/>
      <c r="F529" s="11"/>
      <c r="G529" s="12">
        <v>1639</v>
      </c>
      <c r="H529" s="12">
        <v>2018</v>
      </c>
      <c r="I529" s="12">
        <v>2143</v>
      </c>
      <c r="J529" s="12">
        <v>2133</v>
      </c>
      <c r="K529" s="12">
        <v>2030</v>
      </c>
      <c r="L529" s="12">
        <v>2094</v>
      </c>
      <c r="M529" s="12">
        <v>2074</v>
      </c>
      <c r="N529" s="12">
        <v>2206</v>
      </c>
      <c r="O529" s="12">
        <v>2071</v>
      </c>
      <c r="P529" s="12">
        <v>1926</v>
      </c>
      <c r="Q529" s="12">
        <v>1765</v>
      </c>
      <c r="S529" s="4">
        <v>24</v>
      </c>
    </row>
    <row r="530" spans="2:19" ht="15" customHeight="1">
      <c r="B530" s="11" t="s">
        <v>133</v>
      </c>
      <c r="C530" s="11"/>
      <c r="D530" s="11"/>
      <c r="E530" s="11"/>
      <c r="F530" s="11"/>
      <c r="G530" s="12">
        <v>3324</v>
      </c>
      <c r="H530" s="12">
        <v>3998</v>
      </c>
      <c r="I530" s="12">
        <v>4277</v>
      </c>
      <c r="J530" s="12">
        <v>4148</v>
      </c>
      <c r="K530" s="12">
        <v>3855</v>
      </c>
      <c r="L530" s="12">
        <v>4119</v>
      </c>
      <c r="M530" s="12">
        <v>4041</v>
      </c>
      <c r="N530" s="12">
        <v>4348</v>
      </c>
      <c r="O530" s="12">
        <v>3970</v>
      </c>
      <c r="P530" s="12">
        <v>3848</v>
      </c>
      <c r="Q530" s="12">
        <v>3478</v>
      </c>
      <c r="S530" s="4">
        <v>25</v>
      </c>
    </row>
    <row r="531" spans="2:19" ht="15" customHeight="1">
      <c r="B531" s="11" t="s">
        <v>134</v>
      </c>
      <c r="C531" s="11"/>
      <c r="D531" s="11"/>
      <c r="F531" s="1"/>
      <c r="G531" s="12">
        <v>714</v>
      </c>
      <c r="H531" s="12">
        <v>841</v>
      </c>
      <c r="I531" s="12">
        <v>837</v>
      </c>
      <c r="J531" s="12">
        <v>983</v>
      </c>
      <c r="K531" s="12">
        <v>916</v>
      </c>
      <c r="L531" s="12">
        <v>952</v>
      </c>
      <c r="M531" s="12">
        <v>856</v>
      </c>
      <c r="N531" s="12">
        <v>976</v>
      </c>
      <c r="O531" s="12">
        <v>863</v>
      </c>
      <c r="P531" s="12">
        <v>916</v>
      </c>
      <c r="Q531" s="12">
        <v>840</v>
      </c>
      <c r="S531" s="7">
        <v>26</v>
      </c>
    </row>
    <row r="532" spans="2:19" ht="15" customHeight="1">
      <c r="B532" s="11" t="s">
        <v>135</v>
      </c>
      <c r="C532" s="11"/>
      <c r="D532" s="11"/>
      <c r="E532" s="21"/>
      <c r="F532" s="21"/>
      <c r="G532" s="12">
        <v>2610</v>
      </c>
      <c r="H532" s="12">
        <v>3157</v>
      </c>
      <c r="I532" s="12">
        <v>3440</v>
      </c>
      <c r="J532" s="12">
        <v>3165</v>
      </c>
      <c r="K532" s="12">
        <v>2939</v>
      </c>
      <c r="L532" s="12">
        <v>3167</v>
      </c>
      <c r="M532" s="12">
        <v>3185</v>
      </c>
      <c r="N532" s="12">
        <v>3372</v>
      </c>
      <c r="O532" s="12">
        <v>3107</v>
      </c>
      <c r="P532" s="12">
        <v>2932</v>
      </c>
      <c r="Q532" s="12">
        <v>2638</v>
      </c>
      <c r="S532" s="4">
        <v>27</v>
      </c>
    </row>
    <row r="533" spans="6:20" ht="15" customHeight="1"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S533" s="4">
        <v>28</v>
      </c>
      <c r="T533" s="4">
        <v>1</v>
      </c>
    </row>
    <row r="534" spans="2:20" ht="15" customHeight="1">
      <c r="B534" s="71" t="s">
        <v>121</v>
      </c>
      <c r="F534" s="1"/>
      <c r="G534" s="6">
        <v>2002</v>
      </c>
      <c r="H534" s="6">
        <v>2003</v>
      </c>
      <c r="I534" s="6">
        <v>2004</v>
      </c>
      <c r="J534" s="6">
        <v>2005</v>
      </c>
      <c r="K534" s="6">
        <v>2006</v>
      </c>
      <c r="L534" s="6">
        <v>2007</v>
      </c>
      <c r="M534" s="6">
        <v>2008</v>
      </c>
      <c r="N534" s="6">
        <v>2009</v>
      </c>
      <c r="O534" s="6">
        <v>2010</v>
      </c>
      <c r="P534" s="6">
        <v>2011</v>
      </c>
      <c r="Q534" s="6">
        <v>2012</v>
      </c>
      <c r="S534" s="8"/>
      <c r="T534" s="4"/>
    </row>
    <row r="535" spans="2:20" ht="15" customHeight="1">
      <c r="B535" s="11" t="s">
        <v>23</v>
      </c>
      <c r="C535" s="11"/>
      <c r="D535" s="11"/>
      <c r="E535" s="11"/>
      <c r="F535" s="11"/>
      <c r="G535" s="12">
        <v>1145</v>
      </c>
      <c r="H535" s="12">
        <v>1530</v>
      </c>
      <c r="I535" s="12">
        <v>1655</v>
      </c>
      <c r="J535" s="12">
        <v>1588</v>
      </c>
      <c r="K535" s="12">
        <v>1553</v>
      </c>
      <c r="L535" s="12">
        <v>1549</v>
      </c>
      <c r="M535" s="12">
        <v>1487</v>
      </c>
      <c r="N535" s="12">
        <v>1515</v>
      </c>
      <c r="O535" s="12">
        <v>1424</v>
      </c>
      <c r="P535" s="12">
        <v>1346</v>
      </c>
      <c r="Q535" s="12">
        <v>1229</v>
      </c>
      <c r="S535" s="8">
        <v>30</v>
      </c>
      <c r="T535" s="4">
        <v>3</v>
      </c>
    </row>
    <row r="536" spans="2:20" ht="15" customHeight="1">
      <c r="B536" s="11" t="s">
        <v>24</v>
      </c>
      <c r="C536" s="11"/>
      <c r="D536" s="11"/>
      <c r="E536" s="11"/>
      <c r="F536" s="11"/>
      <c r="G536" s="12">
        <v>198</v>
      </c>
      <c r="H536" s="12">
        <v>205</v>
      </c>
      <c r="I536" s="12">
        <v>212</v>
      </c>
      <c r="J536" s="12">
        <v>222</v>
      </c>
      <c r="K536" s="12">
        <v>189</v>
      </c>
      <c r="L536" s="12">
        <v>218</v>
      </c>
      <c r="M536" s="12">
        <v>242</v>
      </c>
      <c r="N536" s="12">
        <v>283</v>
      </c>
      <c r="O536" s="12">
        <v>250</v>
      </c>
      <c r="P536" s="12">
        <v>167</v>
      </c>
      <c r="Q536" s="12">
        <v>138</v>
      </c>
      <c r="R536" s="40"/>
      <c r="S536" s="8">
        <v>31</v>
      </c>
      <c r="T536" s="4">
        <v>4</v>
      </c>
    </row>
    <row r="537" spans="2:20" ht="15" customHeight="1">
      <c r="B537" s="11" t="s">
        <v>25</v>
      </c>
      <c r="C537" s="11"/>
      <c r="D537" s="11"/>
      <c r="E537" s="11"/>
      <c r="F537" s="11"/>
      <c r="G537" s="12">
        <v>136</v>
      </c>
      <c r="H537" s="12">
        <v>106</v>
      </c>
      <c r="I537" s="12">
        <v>85</v>
      </c>
      <c r="J537" s="12">
        <v>110</v>
      </c>
      <c r="K537" s="12">
        <v>120</v>
      </c>
      <c r="L537" s="12">
        <v>120</v>
      </c>
      <c r="M537" s="12">
        <v>132</v>
      </c>
      <c r="N537" s="12">
        <v>183</v>
      </c>
      <c r="O537" s="12">
        <v>154</v>
      </c>
      <c r="P537" s="12">
        <v>163</v>
      </c>
      <c r="Q537" s="12">
        <v>155</v>
      </c>
      <c r="R537" s="40"/>
      <c r="S537" s="8">
        <v>32</v>
      </c>
      <c r="T537" s="4">
        <v>5</v>
      </c>
    </row>
    <row r="538" spans="2:20" ht="15" customHeight="1">
      <c r="B538" s="11" t="s">
        <v>26</v>
      </c>
      <c r="C538" s="11"/>
      <c r="D538" s="11"/>
      <c r="E538" s="11"/>
      <c r="F538" s="11"/>
      <c r="G538" s="12">
        <v>160</v>
      </c>
      <c r="H538" s="12">
        <v>177</v>
      </c>
      <c r="I538" s="12">
        <v>191</v>
      </c>
      <c r="J538" s="12">
        <v>203</v>
      </c>
      <c r="K538" s="12">
        <v>164</v>
      </c>
      <c r="L538" s="12">
        <v>197</v>
      </c>
      <c r="M538" s="12">
        <v>197</v>
      </c>
      <c r="N538" s="12">
        <v>196</v>
      </c>
      <c r="O538" s="12">
        <v>206</v>
      </c>
      <c r="P538" s="12">
        <v>208</v>
      </c>
      <c r="Q538" s="12">
        <v>216</v>
      </c>
      <c r="R538" s="40"/>
      <c r="S538" s="8">
        <v>33</v>
      </c>
      <c r="T538" s="4">
        <v>6</v>
      </c>
    </row>
    <row r="539" spans="2:20" ht="15" customHeight="1">
      <c r="B539" s="11" t="s">
        <v>27</v>
      </c>
      <c r="C539" s="11"/>
      <c r="D539" s="11"/>
      <c r="E539" s="11"/>
      <c r="F539" s="11"/>
      <c r="G539" s="49" t="s">
        <v>41</v>
      </c>
      <c r="H539" s="49" t="s">
        <v>41</v>
      </c>
      <c r="I539" s="49" t="s">
        <v>41</v>
      </c>
      <c r="J539" s="49" t="s">
        <v>41</v>
      </c>
      <c r="K539" s="49">
        <v>1</v>
      </c>
      <c r="L539" s="12">
        <v>10</v>
      </c>
      <c r="M539" s="12">
        <v>15</v>
      </c>
      <c r="N539" s="12">
        <v>29</v>
      </c>
      <c r="O539" s="12">
        <v>37</v>
      </c>
      <c r="P539" s="12">
        <v>42</v>
      </c>
      <c r="Q539" s="12">
        <v>27</v>
      </c>
      <c r="R539" s="40"/>
      <c r="S539" s="8">
        <v>34</v>
      </c>
      <c r="T539" s="4">
        <v>7</v>
      </c>
    </row>
    <row r="540" spans="2:20" ht="15" customHeight="1">
      <c r="B540" s="50" t="s">
        <v>45</v>
      </c>
      <c r="P540" s="40"/>
      <c r="Q540" s="44"/>
      <c r="R540" s="40"/>
      <c r="S540" s="8">
        <v>35</v>
      </c>
      <c r="T540" s="4">
        <v>8</v>
      </c>
    </row>
    <row r="541" spans="2:20" ht="15" customHeight="1">
      <c r="B541" s="71" t="s">
        <v>86</v>
      </c>
      <c r="F541" s="1"/>
      <c r="G541" s="6">
        <v>2002</v>
      </c>
      <c r="H541" s="6">
        <v>2003</v>
      </c>
      <c r="I541" s="6">
        <v>2004</v>
      </c>
      <c r="J541" s="6">
        <v>2005</v>
      </c>
      <c r="K541" s="6">
        <v>2006</v>
      </c>
      <c r="L541" s="6">
        <v>2007</v>
      </c>
      <c r="M541" s="6">
        <v>2008</v>
      </c>
      <c r="N541" s="6">
        <v>2009</v>
      </c>
      <c r="O541" s="6">
        <v>2010</v>
      </c>
      <c r="P541" s="6">
        <v>2011</v>
      </c>
      <c r="Q541" s="6">
        <v>2012</v>
      </c>
      <c r="R541" s="40"/>
      <c r="S541" s="8">
        <v>36</v>
      </c>
      <c r="T541" s="4">
        <v>9</v>
      </c>
    </row>
    <row r="542" spans="2:20" ht="15" customHeight="1">
      <c r="B542" s="11" t="s">
        <v>12</v>
      </c>
      <c r="C542" s="11"/>
      <c r="D542" s="11"/>
      <c r="E542" s="11"/>
      <c r="F542" s="11"/>
      <c r="G542" s="15">
        <v>17.259877573734002</v>
      </c>
      <c r="H542" s="15">
        <v>17.33107803337844</v>
      </c>
      <c r="I542" s="15">
        <v>17.199744463373083</v>
      </c>
      <c r="J542" s="15">
        <v>17.012526997840173</v>
      </c>
      <c r="K542" s="15">
        <v>17.052041274113954</v>
      </c>
      <c r="L542" s="15">
        <v>17.07078507078507</v>
      </c>
      <c r="M542" s="15">
        <v>17.072394243349326</v>
      </c>
      <c r="N542" s="15">
        <v>17.129099211290992</v>
      </c>
      <c r="O542" s="15">
        <v>17.194725274725275</v>
      </c>
      <c r="P542" s="15">
        <v>17.163533834586467</v>
      </c>
      <c r="Q542" s="15">
        <v>16.9</v>
      </c>
      <c r="R542" s="40"/>
      <c r="S542" s="8">
        <v>37</v>
      </c>
      <c r="T542" s="4">
        <v>11</v>
      </c>
    </row>
    <row r="543" spans="2:20" ht="15" customHeight="1">
      <c r="B543" s="11" t="s">
        <v>7</v>
      </c>
      <c r="C543" s="11"/>
      <c r="D543" s="11"/>
      <c r="E543" s="11"/>
      <c r="F543" s="11"/>
      <c r="G543" s="12">
        <v>1483</v>
      </c>
      <c r="H543" s="12">
        <v>1786</v>
      </c>
      <c r="I543" s="12">
        <v>1892</v>
      </c>
      <c r="J543" s="12">
        <v>1823</v>
      </c>
      <c r="K543" s="12">
        <v>1727</v>
      </c>
      <c r="L543" s="12">
        <v>1779</v>
      </c>
      <c r="M543" s="12">
        <v>1787</v>
      </c>
      <c r="N543" s="12">
        <v>1880</v>
      </c>
      <c r="O543" s="12">
        <v>1803</v>
      </c>
      <c r="P543" s="12">
        <v>1672</v>
      </c>
      <c r="Q543" s="12">
        <f>+Q529-Q544</f>
        <v>1542</v>
      </c>
      <c r="R543" s="40"/>
      <c r="S543" s="8">
        <v>38</v>
      </c>
      <c r="T543" s="4">
        <v>12</v>
      </c>
    </row>
    <row r="544" spans="2:20" ht="15" customHeight="1">
      <c r="B544" s="11" t="s">
        <v>28</v>
      </c>
      <c r="C544" s="11"/>
      <c r="D544" s="11"/>
      <c r="E544" s="11"/>
      <c r="F544" s="11"/>
      <c r="G544" s="12">
        <v>156</v>
      </c>
      <c r="H544" s="12">
        <v>232</v>
      </c>
      <c r="I544" s="12">
        <v>251</v>
      </c>
      <c r="J544" s="12">
        <v>310</v>
      </c>
      <c r="K544" s="12">
        <v>303</v>
      </c>
      <c r="L544" s="12">
        <v>315</v>
      </c>
      <c r="M544" s="12">
        <v>287</v>
      </c>
      <c r="N544" s="12">
        <v>326</v>
      </c>
      <c r="O544" s="12">
        <v>268</v>
      </c>
      <c r="P544" s="12">
        <v>254</v>
      </c>
      <c r="Q544" s="12">
        <v>223</v>
      </c>
      <c r="R544" s="40"/>
      <c r="S544" s="8">
        <v>39</v>
      </c>
      <c r="T544" s="4">
        <v>13</v>
      </c>
    </row>
    <row r="545" spans="1:20" ht="15" customHeight="1">
      <c r="A545" s="17"/>
      <c r="B545" s="11" t="s">
        <v>29</v>
      </c>
      <c r="C545" s="11"/>
      <c r="D545" s="11"/>
      <c r="E545" s="11"/>
      <c r="F545" s="11"/>
      <c r="G545" s="12">
        <v>1348</v>
      </c>
      <c r="H545" s="12">
        <v>1599</v>
      </c>
      <c r="I545" s="12">
        <v>1629</v>
      </c>
      <c r="J545" s="12">
        <v>1505</v>
      </c>
      <c r="K545" s="12">
        <v>1373</v>
      </c>
      <c r="L545" s="12">
        <v>1434</v>
      </c>
      <c r="M545" s="12">
        <v>1327</v>
      </c>
      <c r="N545" s="12">
        <v>1374</v>
      </c>
      <c r="O545" s="12">
        <v>1207</v>
      </c>
      <c r="P545" s="12">
        <v>1057</v>
      </c>
      <c r="Q545" s="12">
        <f>+Q529-Q546</f>
        <v>961</v>
      </c>
      <c r="R545" s="40"/>
      <c r="S545" s="8">
        <v>40</v>
      </c>
      <c r="T545" s="4">
        <v>14</v>
      </c>
    </row>
    <row r="546" spans="1:20" ht="15" customHeight="1">
      <c r="A546" s="17"/>
      <c r="B546" s="11" t="s">
        <v>10</v>
      </c>
      <c r="C546" s="11"/>
      <c r="D546" s="11"/>
      <c r="E546" s="11"/>
      <c r="F546" s="11"/>
      <c r="G546" s="12">
        <v>291</v>
      </c>
      <c r="H546" s="12">
        <v>419</v>
      </c>
      <c r="I546" s="12">
        <v>514</v>
      </c>
      <c r="J546" s="12">
        <v>628</v>
      </c>
      <c r="K546" s="12">
        <v>657</v>
      </c>
      <c r="L546" s="12">
        <v>660</v>
      </c>
      <c r="M546" s="12">
        <v>747</v>
      </c>
      <c r="N546" s="12">
        <v>832</v>
      </c>
      <c r="O546" s="12">
        <v>864</v>
      </c>
      <c r="P546" s="12">
        <v>869</v>
      </c>
      <c r="Q546" s="12">
        <v>804</v>
      </c>
      <c r="R546" s="40"/>
      <c r="S546" s="8">
        <v>41</v>
      </c>
      <c r="T546" s="4">
        <v>15</v>
      </c>
    </row>
    <row r="547" spans="1:20" ht="15" customHeight="1">
      <c r="A547" s="17"/>
      <c r="R547" s="40"/>
      <c r="S547" s="8">
        <v>42</v>
      </c>
      <c r="T547" s="4">
        <v>16</v>
      </c>
    </row>
    <row r="548" spans="1:20" ht="15" customHeight="1">
      <c r="A548" s="17"/>
      <c r="B548" s="71" t="s">
        <v>85</v>
      </c>
      <c r="G548" s="6">
        <v>2002</v>
      </c>
      <c r="H548" s="6">
        <v>2003</v>
      </c>
      <c r="I548" s="6">
        <v>2004</v>
      </c>
      <c r="J548" s="6">
        <v>2005</v>
      </c>
      <c r="K548" s="6">
        <v>2006</v>
      </c>
      <c r="L548" s="6">
        <v>2007</v>
      </c>
      <c r="M548" s="6">
        <v>2008</v>
      </c>
      <c r="N548" s="6">
        <v>2009</v>
      </c>
      <c r="O548" s="6">
        <v>2010</v>
      </c>
      <c r="P548" s="6">
        <v>2011</v>
      </c>
      <c r="Q548" s="6">
        <v>2012</v>
      </c>
      <c r="R548" s="40"/>
      <c r="S548" s="8">
        <v>43</v>
      </c>
      <c r="T548" s="4">
        <v>17</v>
      </c>
    </row>
    <row r="549" spans="1:20" ht="15" customHeight="1">
      <c r="A549" s="17"/>
      <c r="B549" s="11" t="s">
        <v>17</v>
      </c>
      <c r="C549" s="11"/>
      <c r="D549" s="11"/>
      <c r="E549" s="11"/>
      <c r="F549" s="11"/>
      <c r="G549" s="15">
        <v>62.45996156310058</v>
      </c>
      <c r="H549" s="15">
        <v>59.92489270386267</v>
      </c>
      <c r="I549" s="15">
        <v>57.88807292985566</v>
      </c>
      <c r="J549" s="15">
        <v>54.03615991851286</v>
      </c>
      <c r="K549" s="15">
        <v>52.66682611815355</v>
      </c>
      <c r="L549" s="15">
        <v>52.6080476900149</v>
      </c>
      <c r="M549" s="15">
        <v>51.50214592274678</v>
      </c>
      <c r="N549" s="15">
        <v>49.88379463342489</v>
      </c>
      <c r="O549" s="15">
        <v>47.473438714692925</v>
      </c>
      <c r="P549" s="15">
        <v>48.24106899372784</v>
      </c>
      <c r="Q549" s="15">
        <v>49.76047904191617</v>
      </c>
      <c r="R549" s="40"/>
      <c r="S549" s="8">
        <v>44</v>
      </c>
      <c r="T549" s="4">
        <v>18</v>
      </c>
    </row>
    <row r="550" spans="1:20" ht="15" customHeight="1">
      <c r="A550" s="17"/>
      <c r="B550" s="11" t="s">
        <v>18</v>
      </c>
      <c r="C550" s="11"/>
      <c r="D550" s="11"/>
      <c r="E550" s="11"/>
      <c r="F550" s="11"/>
      <c r="G550" s="15">
        <v>15.72709801409353</v>
      </c>
      <c r="H550" s="15">
        <v>17.355150214592275</v>
      </c>
      <c r="I550" s="15">
        <v>18.460369713851605</v>
      </c>
      <c r="J550" s="15">
        <v>22.841864018334608</v>
      </c>
      <c r="K550" s="15">
        <v>23.008849557522122</v>
      </c>
      <c r="L550" s="15">
        <v>23.057270598254203</v>
      </c>
      <c r="M550" s="15">
        <v>23.482526057633354</v>
      </c>
      <c r="N550" s="15">
        <v>23.938305514472848</v>
      </c>
      <c r="O550" s="15">
        <v>25.57657424203161</v>
      </c>
      <c r="P550" s="15">
        <v>26.506681210799016</v>
      </c>
      <c r="Q550" s="15">
        <v>26.736526946107787</v>
      </c>
      <c r="R550" s="40"/>
      <c r="S550" s="8">
        <v>45</v>
      </c>
      <c r="T550" s="4">
        <v>19</v>
      </c>
    </row>
    <row r="551" spans="1:20" ht="15" customHeight="1">
      <c r="A551" s="17"/>
      <c r="B551" s="11" t="s">
        <v>31</v>
      </c>
      <c r="C551" s="11"/>
      <c r="D551" s="11"/>
      <c r="E551" s="11"/>
      <c r="F551" s="11"/>
      <c r="G551" s="15">
        <v>6.6944266495836</v>
      </c>
      <c r="H551" s="15">
        <v>6.196351931330472</v>
      </c>
      <c r="I551" s="15">
        <v>7.9007343631299065</v>
      </c>
      <c r="J551" s="15">
        <v>6.926406926406926</v>
      </c>
      <c r="K551" s="15">
        <v>7.773259985649367</v>
      </c>
      <c r="L551" s="15">
        <v>7.3238237172663405</v>
      </c>
      <c r="M551" s="15">
        <v>8.011444921316166</v>
      </c>
      <c r="N551" s="15">
        <v>7.394886963870695</v>
      </c>
      <c r="O551" s="15">
        <v>7.074371598859807</v>
      </c>
      <c r="P551" s="15">
        <v>6.953913280610853</v>
      </c>
      <c r="Q551" s="15">
        <v>6.616766467065868</v>
      </c>
      <c r="R551" s="40"/>
      <c r="S551" s="8">
        <v>46</v>
      </c>
      <c r="T551" s="4">
        <v>20</v>
      </c>
    </row>
    <row r="552" spans="1:20" ht="15" customHeight="1">
      <c r="A552" s="17"/>
      <c r="B552" s="11" t="s">
        <v>19</v>
      </c>
      <c r="C552" s="11"/>
      <c r="E552" s="11"/>
      <c r="F552" s="11"/>
      <c r="G552" s="15">
        <v>4.484304932735426</v>
      </c>
      <c r="H552" s="15">
        <v>5.418454935622317</v>
      </c>
      <c r="I552" s="15">
        <v>5.393770574829071</v>
      </c>
      <c r="J552" s="15">
        <v>6.518971224853577</v>
      </c>
      <c r="K552" s="15">
        <v>6.720880172207607</v>
      </c>
      <c r="L552" s="15">
        <v>6.940600383223335</v>
      </c>
      <c r="M552" s="15">
        <v>6.826078070713264</v>
      </c>
      <c r="N552" s="15">
        <v>7.500528206211706</v>
      </c>
      <c r="O552" s="15">
        <v>7.463073335060896</v>
      </c>
      <c r="P552" s="15">
        <v>7.17207526588492</v>
      </c>
      <c r="Q552" s="15">
        <v>5.838323353293413</v>
      </c>
      <c r="R552" s="40"/>
      <c r="S552" s="8">
        <v>47</v>
      </c>
      <c r="T552" s="4">
        <v>21</v>
      </c>
    </row>
    <row r="553" spans="1:20" ht="15" customHeight="1">
      <c r="A553" s="17"/>
      <c r="B553" s="11" t="s">
        <v>32</v>
      </c>
      <c r="C553" s="11"/>
      <c r="D553" s="11"/>
      <c r="E553" s="11"/>
      <c r="F553" s="11"/>
      <c r="G553" s="15">
        <v>4.1319666880204995</v>
      </c>
      <c r="H553" s="15">
        <v>4.184549356223176</v>
      </c>
      <c r="I553" s="15">
        <v>4.127627247404407</v>
      </c>
      <c r="J553" s="15">
        <v>3.2340208810797044</v>
      </c>
      <c r="K553" s="15">
        <v>2.6787849796699357</v>
      </c>
      <c r="L553" s="15">
        <v>2.682563338301043</v>
      </c>
      <c r="M553" s="15">
        <v>3.290414878397711</v>
      </c>
      <c r="N553" s="15">
        <v>4.627086414536235</v>
      </c>
      <c r="O553" s="15">
        <v>5.389997408655092</v>
      </c>
      <c r="P553" s="15">
        <v>4.963185164985001</v>
      </c>
      <c r="Q553" s="15">
        <v>4.940119760479042</v>
      </c>
      <c r="R553" s="40"/>
      <c r="S553" s="8">
        <v>48</v>
      </c>
      <c r="T553" s="4">
        <v>22</v>
      </c>
    </row>
    <row r="554" spans="1:20" ht="1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40"/>
      <c r="S554" s="8">
        <v>49</v>
      </c>
      <c r="T554" s="4">
        <v>23</v>
      </c>
    </row>
    <row r="555" spans="1:20" ht="1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57"/>
      <c r="P555" s="17"/>
      <c r="Q555" s="17"/>
      <c r="R555" s="17"/>
      <c r="S555" s="8">
        <v>50</v>
      </c>
      <c r="T555" s="4">
        <v>24</v>
      </c>
    </row>
    <row r="556" spans="19:20" ht="15" customHeight="1">
      <c r="S556" s="4">
        <v>51</v>
      </c>
      <c r="T556" s="4">
        <v>25</v>
      </c>
    </row>
    <row r="557" spans="1:19" ht="21.75" customHeight="1">
      <c r="A557" s="117">
        <f>+A502+1</f>
        <v>10</v>
      </c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9">
        <v>0</v>
      </c>
    </row>
    <row r="558" spans="1:19" ht="21.75" customHeight="1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0">
        <v>0</v>
      </c>
    </row>
    <row r="559" spans="1:19" ht="12" customHeight="1">
      <c r="A559" s="116" t="s">
        <v>11</v>
      </c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0">
        <v>0</v>
      </c>
    </row>
    <row r="560" ht="15" customHeight="1">
      <c r="S560" s="4"/>
    </row>
    <row r="561" spans="2:19" ht="19.5" customHeight="1">
      <c r="B561" s="18" t="s">
        <v>61</v>
      </c>
      <c r="F561" s="1"/>
      <c r="R561" s="16"/>
      <c r="S561" s="8">
        <v>1</v>
      </c>
    </row>
    <row r="562" ht="15" customHeight="1">
      <c r="S562" s="4">
        <v>2</v>
      </c>
    </row>
    <row r="563" ht="15" customHeight="1">
      <c r="S563" s="4">
        <v>3</v>
      </c>
    </row>
    <row r="564" ht="15" customHeight="1">
      <c r="S564" s="4">
        <v>4</v>
      </c>
    </row>
    <row r="565" ht="15" customHeight="1">
      <c r="S565" s="4">
        <v>5</v>
      </c>
    </row>
    <row r="566" ht="15" customHeight="1">
      <c r="S566" s="4">
        <v>6</v>
      </c>
    </row>
    <row r="567" spans="15:19" s="5" customFormat="1" ht="15" customHeight="1">
      <c r="O567" s="3"/>
      <c r="S567" s="4">
        <v>7</v>
      </c>
    </row>
    <row r="568" ht="15" customHeight="1">
      <c r="S568" s="4">
        <v>8</v>
      </c>
    </row>
    <row r="569" ht="15" customHeight="1">
      <c r="S569" s="4">
        <v>9</v>
      </c>
    </row>
    <row r="570" ht="15" customHeight="1">
      <c r="S570" s="4">
        <v>10</v>
      </c>
    </row>
    <row r="571" ht="15" customHeight="1">
      <c r="S571" s="4">
        <v>11</v>
      </c>
    </row>
    <row r="572" ht="15" customHeight="1">
      <c r="S572" s="4">
        <v>12</v>
      </c>
    </row>
    <row r="573" ht="15" customHeight="1">
      <c r="S573" s="4">
        <v>13</v>
      </c>
    </row>
    <row r="574" ht="15" customHeight="1">
      <c r="S574" s="4">
        <v>14</v>
      </c>
    </row>
    <row r="575" ht="15" customHeight="1">
      <c r="S575" s="4">
        <v>15</v>
      </c>
    </row>
    <row r="576" ht="15" customHeight="1">
      <c r="S576" s="4">
        <v>16</v>
      </c>
    </row>
    <row r="577" ht="15" customHeight="1">
      <c r="S577" s="4">
        <v>17</v>
      </c>
    </row>
    <row r="578" ht="15" customHeight="1">
      <c r="S578" s="4">
        <v>18</v>
      </c>
    </row>
    <row r="579" ht="15" customHeight="1">
      <c r="S579" s="4">
        <v>19</v>
      </c>
    </row>
    <row r="580" ht="15" customHeight="1">
      <c r="S580" s="4">
        <v>20</v>
      </c>
    </row>
    <row r="581" ht="15" customHeight="1">
      <c r="S581" s="4">
        <v>21</v>
      </c>
    </row>
    <row r="582" ht="15" customHeight="1">
      <c r="S582" s="4">
        <v>22</v>
      </c>
    </row>
    <row r="583" spans="19:33" ht="15" customHeight="1">
      <c r="S583" s="4">
        <v>23</v>
      </c>
      <c r="V583" s="102" t="str">
        <f>+V462</f>
        <v>COMPAREM LES DADES DE L'ANY AMB LES DADES IDESCAT ANY ANTERIOR</v>
      </c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</row>
    <row r="584" spans="7:33" ht="15" customHeight="1">
      <c r="G584" s="6">
        <v>2002</v>
      </c>
      <c r="H584" s="6">
        <v>2003</v>
      </c>
      <c r="I584" s="6">
        <v>2004</v>
      </c>
      <c r="J584" s="6">
        <v>2005</v>
      </c>
      <c r="K584" s="6">
        <v>2006</v>
      </c>
      <c r="L584" s="6">
        <v>2007</v>
      </c>
      <c r="M584" s="6">
        <v>2008</v>
      </c>
      <c r="N584" s="6">
        <v>2009</v>
      </c>
      <c r="O584" s="6">
        <v>2010</v>
      </c>
      <c r="P584" s="6">
        <v>2011</v>
      </c>
      <c r="Q584" s="6">
        <v>2012</v>
      </c>
      <c r="S584" s="4">
        <v>24</v>
      </c>
      <c r="V584" s="102" t="str">
        <f>+V463</f>
        <v>IDESCAT POBLACIÓ 14-17</v>
      </c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</row>
    <row r="585" spans="2:33" ht="15" customHeight="1">
      <c r="B585" s="11" t="s">
        <v>106</v>
      </c>
      <c r="C585" s="11"/>
      <c r="D585" s="11"/>
      <c r="E585" s="11"/>
      <c r="F585" s="11"/>
      <c r="G585" s="12">
        <v>1639</v>
      </c>
      <c r="H585" s="12">
        <v>2018</v>
      </c>
      <c r="I585" s="12">
        <v>2143</v>
      </c>
      <c r="J585" s="12">
        <v>2133</v>
      </c>
      <c r="K585" s="12">
        <v>2030</v>
      </c>
      <c r="L585" s="12">
        <v>2094</v>
      </c>
      <c r="M585" s="12">
        <v>2074</v>
      </c>
      <c r="N585" s="12">
        <v>2206</v>
      </c>
      <c r="O585" s="12">
        <v>2071</v>
      </c>
      <c r="P585" s="12">
        <v>1926</v>
      </c>
      <c r="Q585" s="12">
        <f>+Q529</f>
        <v>1765</v>
      </c>
      <c r="S585" s="4">
        <v>25</v>
      </c>
      <c r="V585" s="84">
        <f>+V464</f>
        <v>2000</v>
      </c>
      <c r="W585" s="84">
        <f aca="true" t="shared" si="10" ref="W585:AG585">+W464</f>
        <v>2001</v>
      </c>
      <c r="X585" s="84">
        <f t="shared" si="10"/>
        <v>2002</v>
      </c>
      <c r="Y585" s="84">
        <f t="shared" si="10"/>
        <v>2003</v>
      </c>
      <c r="Z585" s="84">
        <f t="shared" si="10"/>
        <v>2004</v>
      </c>
      <c r="AA585" s="84">
        <f t="shared" si="10"/>
        <v>2005</v>
      </c>
      <c r="AB585" s="84">
        <f t="shared" si="10"/>
        <v>2006</v>
      </c>
      <c r="AC585" s="84">
        <f t="shared" si="10"/>
        <v>2007</v>
      </c>
      <c r="AD585" s="84">
        <f t="shared" si="10"/>
        <v>2008</v>
      </c>
      <c r="AE585" s="84">
        <f t="shared" si="10"/>
        <v>2009</v>
      </c>
      <c r="AF585" s="84">
        <f t="shared" si="10"/>
        <v>2010</v>
      </c>
      <c r="AG585" s="84">
        <f t="shared" si="10"/>
        <v>2011</v>
      </c>
    </row>
    <row r="586" spans="2:33" ht="15" customHeight="1">
      <c r="B586" s="11" t="s">
        <v>93</v>
      </c>
      <c r="C586" s="11"/>
      <c r="D586" s="11"/>
      <c r="E586" s="11"/>
      <c r="F586" s="11"/>
      <c r="G586" s="14">
        <f aca="true" t="shared" si="11" ref="G586:Q586">+(G585/W586)*1000</f>
        <v>6.1456661617146375</v>
      </c>
      <c r="H586" s="14">
        <f t="shared" si="11"/>
        <v>7.750449357073725</v>
      </c>
      <c r="I586" s="14">
        <f t="shared" si="11"/>
        <v>8.275345417474378</v>
      </c>
      <c r="J586" s="14">
        <f t="shared" si="11"/>
        <v>8.31575705357874</v>
      </c>
      <c r="K586" s="14">
        <f t="shared" si="11"/>
        <v>7.861543883292865</v>
      </c>
      <c r="L586" s="14">
        <f t="shared" si="11"/>
        <v>8.052328599610073</v>
      </c>
      <c r="M586" s="14">
        <f t="shared" si="11"/>
        <v>7.944990327338199</v>
      </c>
      <c r="N586" s="14">
        <f t="shared" si="11"/>
        <v>8.334970604682091</v>
      </c>
      <c r="O586" s="14">
        <f t="shared" si="11"/>
        <v>7.726458737501866</v>
      </c>
      <c r="P586" s="14">
        <f t="shared" si="11"/>
        <v>7.1604369130560865</v>
      </c>
      <c r="Q586" s="14">
        <f t="shared" si="11"/>
        <v>6.579020937314791</v>
      </c>
      <c r="S586" s="7">
        <v>26</v>
      </c>
      <c r="V586" s="85">
        <f>+V465</f>
        <v>277624</v>
      </c>
      <c r="W586" s="85">
        <f aca="true" t="shared" si="12" ref="W586:AG586">+W465</f>
        <v>266692</v>
      </c>
      <c r="X586" s="85">
        <f t="shared" si="12"/>
        <v>260372</v>
      </c>
      <c r="Y586" s="85">
        <f t="shared" si="12"/>
        <v>258962</v>
      </c>
      <c r="Z586" s="85">
        <f t="shared" si="12"/>
        <v>256501</v>
      </c>
      <c r="AA586" s="85">
        <f t="shared" si="12"/>
        <v>258219</v>
      </c>
      <c r="AB586" s="85">
        <f t="shared" si="12"/>
        <v>260049</v>
      </c>
      <c r="AC586" s="85">
        <f t="shared" si="12"/>
        <v>261045</v>
      </c>
      <c r="AD586" s="85">
        <f t="shared" si="12"/>
        <v>264668</v>
      </c>
      <c r="AE586" s="85">
        <f t="shared" si="12"/>
        <v>268040</v>
      </c>
      <c r="AF586" s="85">
        <f t="shared" si="12"/>
        <v>268978</v>
      </c>
      <c r="AG586" s="85">
        <f t="shared" si="12"/>
        <v>268277</v>
      </c>
    </row>
    <row r="587" spans="2:19" ht="15" customHeight="1">
      <c r="B587" s="50" t="s">
        <v>130</v>
      </c>
      <c r="C587" s="2"/>
      <c r="D587" s="2"/>
      <c r="E587" s="2"/>
      <c r="S587" s="4">
        <v>27</v>
      </c>
    </row>
    <row r="588" spans="6:20" ht="15" customHeight="1">
      <c r="F588" s="1"/>
      <c r="G588" s="1"/>
      <c r="H588" s="1"/>
      <c r="I588" s="1"/>
      <c r="J588" s="1"/>
      <c r="K588" s="1"/>
      <c r="L588" s="1"/>
      <c r="M588" s="1"/>
      <c r="N588" s="1"/>
      <c r="O588" s="56"/>
      <c r="P588" s="1"/>
      <c r="Q588" s="1"/>
      <c r="S588" s="4">
        <v>28</v>
      </c>
      <c r="T588" s="4">
        <v>1</v>
      </c>
    </row>
    <row r="589" spans="1:20" ht="15" customHeight="1">
      <c r="A589" s="17"/>
      <c r="G589" s="3"/>
      <c r="S589" s="8"/>
      <c r="T589" s="4"/>
    </row>
    <row r="590" spans="1:20" ht="15" customHeight="1">
      <c r="A590" s="17"/>
      <c r="G590" s="3"/>
      <c r="R590" s="17"/>
      <c r="S590" s="8">
        <v>30</v>
      </c>
      <c r="T590" s="4">
        <v>3</v>
      </c>
    </row>
    <row r="591" spans="1:20" ht="15" customHeight="1">
      <c r="A591" s="17"/>
      <c r="G591" s="3"/>
      <c r="R591" s="17"/>
      <c r="S591" s="8">
        <v>31</v>
      </c>
      <c r="T591" s="4">
        <v>4</v>
      </c>
    </row>
    <row r="592" spans="1:20" ht="15" customHeight="1">
      <c r="A592" s="17"/>
      <c r="R592" s="17"/>
      <c r="S592" s="8">
        <v>32</v>
      </c>
      <c r="T592" s="4">
        <v>5</v>
      </c>
    </row>
    <row r="593" spans="1:20" ht="15" customHeight="1">
      <c r="A593" s="17"/>
      <c r="R593" s="17"/>
      <c r="S593" s="8">
        <v>33</v>
      </c>
      <c r="T593" s="4">
        <v>6</v>
      </c>
    </row>
    <row r="594" spans="1:20" ht="15" customHeight="1">
      <c r="A594" s="17"/>
      <c r="R594" s="17"/>
      <c r="S594" s="8">
        <v>34</v>
      </c>
      <c r="T594" s="4">
        <v>7</v>
      </c>
    </row>
    <row r="595" spans="1:20" ht="15" customHeight="1">
      <c r="A595" s="17"/>
      <c r="R595" s="17"/>
      <c r="S595" s="8">
        <v>35</v>
      </c>
      <c r="T595" s="4">
        <v>8</v>
      </c>
    </row>
    <row r="596" spans="1:20" ht="15" customHeight="1">
      <c r="A596" s="17"/>
      <c r="R596" s="17"/>
      <c r="S596" s="8">
        <v>36</v>
      </c>
      <c r="T596" s="4">
        <v>9</v>
      </c>
    </row>
    <row r="597" spans="1:20" ht="15" customHeight="1">
      <c r="A597" s="17"/>
      <c r="R597" s="40"/>
      <c r="S597" s="8">
        <v>37</v>
      </c>
      <c r="T597" s="4">
        <v>11</v>
      </c>
    </row>
    <row r="598" spans="1:20" ht="15" customHeight="1">
      <c r="A598" s="17"/>
      <c r="R598" s="40"/>
      <c r="S598" s="8">
        <v>38</v>
      </c>
      <c r="T598" s="4">
        <v>12</v>
      </c>
    </row>
    <row r="599" spans="1:20" ht="15" customHeight="1">
      <c r="A599" s="17"/>
      <c r="R599" s="40"/>
      <c r="S599" s="8">
        <v>39</v>
      </c>
      <c r="T599" s="4">
        <v>13</v>
      </c>
    </row>
    <row r="600" spans="1:20" ht="15" customHeight="1">
      <c r="A600" s="17"/>
      <c r="R600" s="40"/>
      <c r="S600" s="8">
        <v>40</v>
      </c>
      <c r="T600" s="4">
        <v>14</v>
      </c>
    </row>
    <row r="601" spans="1:20" ht="15" customHeight="1">
      <c r="A601" s="17"/>
      <c r="R601" s="40"/>
      <c r="S601" s="8">
        <v>41</v>
      </c>
      <c r="T601" s="4">
        <v>15</v>
      </c>
    </row>
    <row r="602" spans="1:20" ht="15" customHeight="1">
      <c r="A602" s="17"/>
      <c r="R602" s="40"/>
      <c r="S602" s="8">
        <v>42</v>
      </c>
      <c r="T602" s="4">
        <v>16</v>
      </c>
    </row>
    <row r="603" spans="1:20" ht="15" customHeight="1">
      <c r="A603" s="17"/>
      <c r="R603" s="40"/>
      <c r="S603" s="8">
        <v>43</v>
      </c>
      <c r="T603" s="4">
        <v>17</v>
      </c>
    </row>
    <row r="604" spans="1:20" ht="15" customHeight="1">
      <c r="A604" s="17"/>
      <c r="R604" s="40"/>
      <c r="S604" s="8">
        <v>44</v>
      </c>
      <c r="T604" s="4">
        <v>18</v>
      </c>
    </row>
    <row r="605" spans="1:20" ht="15" customHeight="1">
      <c r="A605" s="17"/>
      <c r="R605" s="40"/>
      <c r="S605" s="8">
        <v>45</v>
      </c>
      <c r="T605" s="4">
        <v>19</v>
      </c>
    </row>
    <row r="606" spans="1:20" ht="15" customHeight="1">
      <c r="A606" s="17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59"/>
      <c r="P606" s="40"/>
      <c r="Q606" s="40"/>
      <c r="R606" s="40"/>
      <c r="S606" s="8">
        <v>46</v>
      </c>
      <c r="T606" s="4">
        <v>20</v>
      </c>
    </row>
    <row r="607" spans="1:20" ht="15" customHeight="1">
      <c r="A607" s="17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59"/>
      <c r="P607" s="40"/>
      <c r="Q607" s="40"/>
      <c r="R607" s="40"/>
      <c r="S607" s="8">
        <v>47</v>
      </c>
      <c r="T607" s="4">
        <v>21</v>
      </c>
    </row>
    <row r="608" spans="1:20" ht="15" customHeight="1">
      <c r="A608" s="17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59"/>
      <c r="P608" s="40"/>
      <c r="Q608" s="40"/>
      <c r="R608" s="40"/>
      <c r="S608" s="8">
        <v>48</v>
      </c>
      <c r="T608" s="4">
        <v>22</v>
      </c>
    </row>
    <row r="609" spans="1:20" ht="15" customHeight="1">
      <c r="A609" s="17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59"/>
      <c r="Q609" s="40"/>
      <c r="R609" s="40"/>
      <c r="S609" s="8">
        <v>49</v>
      </c>
      <c r="T609" s="4">
        <v>23</v>
      </c>
    </row>
    <row r="610" spans="1:20" ht="1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57"/>
      <c r="P610" s="17"/>
      <c r="Q610" s="17"/>
      <c r="R610" s="17"/>
      <c r="S610" s="8">
        <v>50</v>
      </c>
      <c r="T610" s="4">
        <v>24</v>
      </c>
    </row>
    <row r="611" spans="19:20" ht="15" customHeight="1">
      <c r="S611" s="4">
        <v>51</v>
      </c>
      <c r="T611" s="4">
        <v>25</v>
      </c>
    </row>
    <row r="612" spans="1:19" ht="21.75" customHeight="1">
      <c r="A612" s="117">
        <f>+A557+1</f>
        <v>11</v>
      </c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9">
        <v>0</v>
      </c>
    </row>
    <row r="613" spans="1:19" ht="21.75" customHeight="1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0">
        <v>0</v>
      </c>
    </row>
    <row r="614" spans="1:19" ht="12" customHeight="1">
      <c r="A614" s="116" t="s">
        <v>11</v>
      </c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0">
        <v>0</v>
      </c>
    </row>
    <row r="615" spans="18:19" ht="15" customHeight="1">
      <c r="R615" s="16"/>
      <c r="S615" s="8"/>
    </row>
    <row r="616" spans="2:19" ht="19.5" customHeight="1">
      <c r="B616" s="18" t="s">
        <v>34</v>
      </c>
      <c r="F616" s="1"/>
      <c r="R616" s="16"/>
      <c r="S616" s="8">
        <v>1</v>
      </c>
    </row>
    <row r="617" spans="18:19" ht="15" customHeight="1">
      <c r="R617" s="16"/>
      <c r="S617" s="8">
        <v>2</v>
      </c>
    </row>
    <row r="618" spans="18:19" ht="15" customHeight="1">
      <c r="R618" s="16"/>
      <c r="S618" s="8">
        <v>3</v>
      </c>
    </row>
    <row r="619" spans="18:19" ht="15" customHeight="1">
      <c r="R619" s="16"/>
      <c r="S619" s="8">
        <v>4</v>
      </c>
    </row>
    <row r="620" spans="18:20" ht="15" customHeight="1">
      <c r="R620" s="16"/>
      <c r="S620" s="8">
        <v>5</v>
      </c>
      <c r="T620" s="5"/>
    </row>
    <row r="621" spans="18:19" ht="15" customHeight="1">
      <c r="R621" s="16"/>
      <c r="S621" s="8">
        <v>6</v>
      </c>
    </row>
    <row r="622" spans="15:20" s="5" customFormat="1" ht="15" customHeight="1">
      <c r="O622" s="3"/>
      <c r="R622" s="16"/>
      <c r="S622" s="8">
        <v>7</v>
      </c>
      <c r="T622" s="1"/>
    </row>
    <row r="623" spans="18:19" ht="15" customHeight="1">
      <c r="R623" s="16"/>
      <c r="S623" s="8">
        <v>8</v>
      </c>
    </row>
    <row r="624" spans="18:19" ht="15" customHeight="1">
      <c r="R624" s="16"/>
      <c r="S624" s="8">
        <v>9</v>
      </c>
    </row>
    <row r="625" spans="18:19" ht="15" customHeight="1">
      <c r="R625" s="16"/>
      <c r="S625" s="8">
        <v>10</v>
      </c>
    </row>
    <row r="626" spans="18:19" ht="15" customHeight="1">
      <c r="R626" s="16"/>
      <c r="S626" s="8">
        <v>11</v>
      </c>
    </row>
    <row r="627" spans="18:19" ht="15" customHeight="1">
      <c r="R627" s="16"/>
      <c r="S627" s="8">
        <v>12</v>
      </c>
    </row>
    <row r="628" spans="18:19" ht="15" customHeight="1">
      <c r="R628" s="16"/>
      <c r="S628" s="8">
        <v>13</v>
      </c>
    </row>
    <row r="629" spans="18:19" ht="15" customHeight="1">
      <c r="R629" s="16"/>
      <c r="S629" s="8">
        <v>14</v>
      </c>
    </row>
    <row r="630" spans="18:19" ht="15" customHeight="1">
      <c r="R630" s="16"/>
      <c r="S630" s="8">
        <v>15</v>
      </c>
    </row>
    <row r="631" spans="18:19" ht="15" customHeight="1">
      <c r="R631" s="16"/>
      <c r="S631" s="8">
        <v>16</v>
      </c>
    </row>
    <row r="632" spans="18:19" ht="15" customHeight="1">
      <c r="R632" s="16"/>
      <c r="S632" s="8">
        <v>17</v>
      </c>
    </row>
    <row r="633" spans="18:19" ht="15" customHeight="1">
      <c r="R633" s="16"/>
      <c r="S633" s="8">
        <v>18</v>
      </c>
    </row>
    <row r="634" spans="18:19" ht="15" customHeight="1">
      <c r="R634" s="16"/>
      <c r="S634" s="8">
        <v>19</v>
      </c>
    </row>
    <row r="635" spans="6:19" ht="15" customHeight="1">
      <c r="F635" s="1"/>
      <c r="G635" s="1"/>
      <c r="H635" s="1"/>
      <c r="I635" s="1"/>
      <c r="J635" s="1"/>
      <c r="K635" s="1"/>
      <c r="L635" s="1"/>
      <c r="M635" s="1"/>
      <c r="N635" s="1"/>
      <c r="O635" s="56"/>
      <c r="P635" s="1"/>
      <c r="Q635" s="1"/>
      <c r="R635" s="16"/>
      <c r="S635" s="8">
        <v>20</v>
      </c>
    </row>
    <row r="636" spans="6:19" ht="15" customHeight="1">
      <c r="F636" s="1"/>
      <c r="G636" s="1"/>
      <c r="H636" s="1"/>
      <c r="I636" s="1"/>
      <c r="J636" s="1"/>
      <c r="K636" s="1"/>
      <c r="L636" s="1"/>
      <c r="M636" s="1"/>
      <c r="N636" s="1"/>
      <c r="O636" s="56"/>
      <c r="P636" s="1"/>
      <c r="Q636" s="1"/>
      <c r="R636" s="16"/>
      <c r="S636" s="8">
        <v>21</v>
      </c>
    </row>
    <row r="637" spans="6:19" ht="15" customHeight="1">
      <c r="F637" s="1"/>
      <c r="G637" s="1"/>
      <c r="H637" s="1"/>
      <c r="I637" s="1"/>
      <c r="J637" s="1"/>
      <c r="K637" s="1"/>
      <c r="L637" s="1"/>
      <c r="M637" s="1"/>
      <c r="N637" s="1"/>
      <c r="O637" s="56"/>
      <c r="P637" s="1"/>
      <c r="Q637" s="1"/>
      <c r="R637" s="16"/>
      <c r="S637" s="8">
        <v>22</v>
      </c>
    </row>
    <row r="638" spans="6:19" ht="15" customHeight="1">
      <c r="F638" s="1"/>
      <c r="G638" s="1"/>
      <c r="H638" s="1"/>
      <c r="I638" s="1"/>
      <c r="J638" s="1"/>
      <c r="K638" s="1"/>
      <c r="L638" s="1"/>
      <c r="M638" s="1"/>
      <c r="N638" s="1"/>
      <c r="O638" s="56"/>
      <c r="P638" s="1"/>
      <c r="Q638" s="1"/>
      <c r="R638" s="16"/>
      <c r="S638" s="8">
        <v>23</v>
      </c>
    </row>
    <row r="639" spans="2:19" ht="15" customHeight="1">
      <c r="B639" s="71" t="s">
        <v>99</v>
      </c>
      <c r="G639" s="6">
        <v>2002</v>
      </c>
      <c r="H639" s="6">
        <v>2003</v>
      </c>
      <c r="I639" s="6">
        <v>2004</v>
      </c>
      <c r="J639" s="6">
        <v>2005</v>
      </c>
      <c r="K639" s="6">
        <v>2006</v>
      </c>
      <c r="L639" s="6">
        <v>2007</v>
      </c>
      <c r="M639" s="6">
        <v>2008</v>
      </c>
      <c r="N639" s="6">
        <v>2009</v>
      </c>
      <c r="O639" s="6">
        <v>2010</v>
      </c>
      <c r="P639" s="6">
        <v>2011</v>
      </c>
      <c r="Q639" s="6">
        <v>2012</v>
      </c>
      <c r="R639" s="16"/>
      <c r="S639" s="8">
        <v>24</v>
      </c>
    </row>
    <row r="640" spans="2:36" ht="15" customHeight="1">
      <c r="B640" s="21" t="s">
        <v>36</v>
      </c>
      <c r="C640" s="21"/>
      <c r="D640" s="21"/>
      <c r="E640" s="21"/>
      <c r="F640" s="21"/>
      <c r="G640" s="12">
        <v>4051</v>
      </c>
      <c r="H640" s="12">
        <v>3600</v>
      </c>
      <c r="I640" s="12">
        <v>3267</v>
      </c>
      <c r="J640" s="12">
        <v>3410</v>
      </c>
      <c r="K640" s="12">
        <v>3525</v>
      </c>
      <c r="L640" s="12">
        <v>3713</v>
      </c>
      <c r="M640" s="12">
        <v>3589</v>
      </c>
      <c r="N640" s="12">
        <v>3363</v>
      </c>
      <c r="O640" s="12">
        <v>3327</v>
      </c>
      <c r="P640" s="12">
        <v>3105</v>
      </c>
      <c r="Q640" s="12">
        <v>2974</v>
      </c>
      <c r="R640" s="16"/>
      <c r="S640" s="8">
        <v>25</v>
      </c>
      <c r="U640" s="82"/>
      <c r="V640" s="104">
        <v>3096</v>
      </c>
      <c r="W640" s="104">
        <v>2935</v>
      </c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</row>
    <row r="641" spans="2:36" ht="15" customHeight="1">
      <c r="B641" s="11" t="s">
        <v>4</v>
      </c>
      <c r="C641" s="11"/>
      <c r="D641" s="11"/>
      <c r="E641" s="11"/>
      <c r="F641" s="11"/>
      <c r="G641" s="12">
        <v>336</v>
      </c>
      <c r="H641" s="12">
        <v>228</v>
      </c>
      <c r="I641" s="12">
        <v>239</v>
      </c>
      <c r="J641" s="12">
        <v>253</v>
      </c>
      <c r="K641" s="12">
        <v>193</v>
      </c>
      <c r="L641" s="12">
        <v>204</v>
      </c>
      <c r="M641" s="12">
        <v>200</v>
      </c>
      <c r="N641" s="12">
        <v>211</v>
      </c>
      <c r="O641" s="12">
        <v>226</v>
      </c>
      <c r="P641" s="12">
        <v>181</v>
      </c>
      <c r="Q641" s="12">
        <v>187</v>
      </c>
      <c r="R641" s="16"/>
      <c r="S641" s="8">
        <v>26</v>
      </c>
      <c r="U641" s="82"/>
      <c r="V641" s="82"/>
      <c r="W641" s="82">
        <f>+W640/V640*100-100</f>
        <v>-5.200258397932828</v>
      </c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</row>
    <row r="642" spans="6:36" ht="15" customHeight="1"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6"/>
      <c r="S642" s="8">
        <v>27</v>
      </c>
      <c r="T642" s="103">
        <v>1</v>
      </c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</row>
    <row r="643" spans="6:36" ht="15" customHeight="1"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6"/>
      <c r="S643" s="8">
        <v>28</v>
      </c>
      <c r="T643" s="103">
        <v>2</v>
      </c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</row>
    <row r="644" spans="2:36" ht="15" customHeight="1">
      <c r="B644" s="71" t="s">
        <v>88</v>
      </c>
      <c r="C644" s="47"/>
      <c r="D644" s="47"/>
      <c r="E644" s="47"/>
      <c r="F644" s="47"/>
      <c r="G644" s="48">
        <v>2002</v>
      </c>
      <c r="H644" s="48">
        <v>2003</v>
      </c>
      <c r="I644" s="48">
        <v>2004</v>
      </c>
      <c r="J644" s="48">
        <v>2005</v>
      </c>
      <c r="K644" s="48">
        <v>2006</v>
      </c>
      <c r="L644" s="48">
        <v>2007</v>
      </c>
      <c r="M644" s="48">
        <v>2008</v>
      </c>
      <c r="N644" s="48">
        <v>2009</v>
      </c>
      <c r="O644" s="48">
        <v>2010</v>
      </c>
      <c r="P644" s="48">
        <v>2011</v>
      </c>
      <c r="Q644" s="6">
        <v>2012</v>
      </c>
      <c r="R644" s="17"/>
      <c r="S644" s="8">
        <v>29</v>
      </c>
      <c r="T644" s="103">
        <v>3</v>
      </c>
      <c r="U644" s="105"/>
      <c r="V644" s="105"/>
      <c r="W644" s="105"/>
      <c r="X644" s="105"/>
      <c r="Y644" s="105"/>
      <c r="Z644" s="106">
        <v>2001</v>
      </c>
      <c r="AA644" s="106">
        <v>2002</v>
      </c>
      <c r="AB644" s="106">
        <v>2003</v>
      </c>
      <c r="AC644" s="106">
        <v>2004</v>
      </c>
      <c r="AD644" s="106">
        <v>2005</v>
      </c>
      <c r="AE644" s="106">
        <v>2006</v>
      </c>
      <c r="AF644" s="106">
        <v>2007</v>
      </c>
      <c r="AG644" s="106">
        <v>2008</v>
      </c>
      <c r="AH644" s="106">
        <v>2009</v>
      </c>
      <c r="AI644" s="106">
        <v>2010</v>
      </c>
      <c r="AJ644" s="106">
        <v>2011</v>
      </c>
    </row>
    <row r="645" spans="1:36" ht="15" customHeight="1">
      <c r="A645" s="17"/>
      <c r="B645" s="11" t="s">
        <v>12</v>
      </c>
      <c r="C645" s="11"/>
      <c r="D645" s="11"/>
      <c r="E645" s="11"/>
      <c r="F645" s="11"/>
      <c r="G645" s="15">
        <v>16.624750610182193</v>
      </c>
      <c r="H645" s="15">
        <v>16.29315357893476</v>
      </c>
      <c r="I645" s="15">
        <v>16.341015001595913</v>
      </c>
      <c r="J645" s="15">
        <v>16.300797869573813</v>
      </c>
      <c r="K645" s="15">
        <v>16.28489127609807</v>
      </c>
      <c r="L645" s="15">
        <v>16.20941916195349</v>
      </c>
      <c r="M645" s="15">
        <v>16.39659151193634</v>
      </c>
      <c r="N645" s="15">
        <v>16.194101422929858</v>
      </c>
      <c r="O645" s="15">
        <v>16.318484975266408</v>
      </c>
      <c r="P645" s="15">
        <v>16.392253136933988</v>
      </c>
      <c r="Q645" s="15">
        <v>16</v>
      </c>
      <c r="R645" s="17"/>
      <c r="S645" s="8">
        <v>30</v>
      </c>
      <c r="T645" s="103">
        <v>4</v>
      </c>
      <c r="U645" s="107" t="s">
        <v>12</v>
      </c>
      <c r="V645" s="107"/>
      <c r="W645" s="107"/>
      <c r="X645" s="107"/>
      <c r="Y645" s="107"/>
      <c r="Z645" s="104">
        <v>16.25</v>
      </c>
      <c r="AA645" s="104">
        <v>16.78</v>
      </c>
      <c r="AB645" s="104">
        <v>17.945219123505975</v>
      </c>
      <c r="AC645" s="104">
        <v>17.941964285714285</v>
      </c>
      <c r="AD645" s="104">
        <v>17.7357910906298</v>
      </c>
      <c r="AE645" s="104">
        <v>17.72639225181598</v>
      </c>
      <c r="AF645" s="104">
        <v>17.723583460949463</v>
      </c>
      <c r="AG645" s="104">
        <v>17.64618800888231</v>
      </c>
      <c r="AH645" s="104">
        <v>18</v>
      </c>
      <c r="AI645" s="104">
        <v>18</v>
      </c>
      <c r="AJ645" s="104">
        <v>17.89485801995395</v>
      </c>
    </row>
    <row r="646" spans="1:36" ht="15" customHeight="1">
      <c r="A646" s="17"/>
      <c r="B646" s="11" t="s">
        <v>7</v>
      </c>
      <c r="C646" s="11"/>
      <c r="D646" s="11"/>
      <c r="E646" s="11"/>
      <c r="F646" s="11"/>
      <c r="G646" s="12">
        <v>298</v>
      </c>
      <c r="H646" s="12">
        <v>182</v>
      </c>
      <c r="I646" s="12">
        <v>210</v>
      </c>
      <c r="J646" s="12">
        <v>220</v>
      </c>
      <c r="K646" s="12">
        <v>157</v>
      </c>
      <c r="L646" s="12">
        <v>180</v>
      </c>
      <c r="M646" s="12">
        <v>166</v>
      </c>
      <c r="N646" s="12">
        <v>188</v>
      </c>
      <c r="O646" s="12">
        <v>187</v>
      </c>
      <c r="P646" s="12">
        <v>147</v>
      </c>
      <c r="Q646" s="12">
        <f>+Q641-Q647</f>
        <v>164</v>
      </c>
      <c r="R646" s="17"/>
      <c r="S646" s="8">
        <v>31</v>
      </c>
      <c r="T646" s="103">
        <v>5</v>
      </c>
      <c r="U646" s="107" t="s">
        <v>13</v>
      </c>
      <c r="V646" s="107"/>
      <c r="W646" s="107"/>
      <c r="X646" s="107"/>
      <c r="Y646" s="107"/>
      <c r="Z646" s="108">
        <v>87.65</v>
      </c>
      <c r="AA646" s="108">
        <v>89.46</v>
      </c>
      <c r="AB646" s="108">
        <v>88.24701195219123</v>
      </c>
      <c r="AC646" s="108">
        <v>87.5</v>
      </c>
      <c r="AD646" s="108">
        <v>85.8678955453149</v>
      </c>
      <c r="AE646" s="108">
        <v>85.55286521388217</v>
      </c>
      <c r="AF646" s="108">
        <v>86.06431852986218</v>
      </c>
      <c r="AG646" s="108">
        <v>86.23242042931162</v>
      </c>
      <c r="AH646" s="108">
        <v>86.21960206337509</v>
      </c>
      <c r="AI646" s="108">
        <v>87.5</v>
      </c>
      <c r="AJ646" s="108">
        <v>87.8254211332312</v>
      </c>
    </row>
    <row r="647" spans="1:36" ht="15" customHeight="1">
      <c r="A647" s="17"/>
      <c r="B647" s="11" t="s">
        <v>8</v>
      </c>
      <c r="C647" s="11"/>
      <c r="D647" s="11"/>
      <c r="E647" s="11"/>
      <c r="F647" s="11"/>
      <c r="G647" s="12">
        <v>38</v>
      </c>
      <c r="H647" s="12">
        <v>46</v>
      </c>
      <c r="I647" s="12">
        <v>29</v>
      </c>
      <c r="J647" s="12">
        <v>33</v>
      </c>
      <c r="K647" s="12">
        <v>36</v>
      </c>
      <c r="L647" s="12">
        <v>24</v>
      </c>
      <c r="M647" s="12">
        <v>34</v>
      </c>
      <c r="N647" s="12">
        <v>23</v>
      </c>
      <c r="O647" s="12">
        <v>39</v>
      </c>
      <c r="P647" s="12">
        <v>34</v>
      </c>
      <c r="Q647" s="12">
        <v>23</v>
      </c>
      <c r="R647" s="17"/>
      <c r="S647" s="8">
        <v>32</v>
      </c>
      <c r="T647" s="103">
        <v>6</v>
      </c>
      <c r="U647" s="107" t="s">
        <v>14</v>
      </c>
      <c r="V647" s="107"/>
      <c r="W647" s="107"/>
      <c r="X647" s="107"/>
      <c r="Y647" s="107"/>
      <c r="Z647" s="108">
        <v>12.35</v>
      </c>
      <c r="AA647" s="108">
        <v>10.54</v>
      </c>
      <c r="AB647" s="108">
        <v>11.752988047808765</v>
      </c>
      <c r="AC647" s="108">
        <v>12.5</v>
      </c>
      <c r="AD647" s="108">
        <v>14.132104454685098</v>
      </c>
      <c r="AE647" s="108">
        <v>14.447134786117838</v>
      </c>
      <c r="AF647" s="108">
        <v>13.935681470137826</v>
      </c>
      <c r="AG647" s="108">
        <v>13.76757957068838</v>
      </c>
      <c r="AH647" s="108">
        <v>13.780397936624908</v>
      </c>
      <c r="AI647" s="108">
        <v>12.5</v>
      </c>
      <c r="AJ647" s="108">
        <v>12.1745788667688</v>
      </c>
    </row>
    <row r="648" spans="1:36" ht="15" customHeight="1">
      <c r="A648" s="17"/>
      <c r="B648" s="11" t="s">
        <v>9</v>
      </c>
      <c r="C648" s="11"/>
      <c r="D648" s="11"/>
      <c r="E648" s="11"/>
      <c r="F648" s="11"/>
      <c r="G648" s="12">
        <v>271</v>
      </c>
      <c r="H648" s="12">
        <v>156</v>
      </c>
      <c r="I648" s="12">
        <v>173</v>
      </c>
      <c r="J648" s="12">
        <v>176</v>
      </c>
      <c r="K648" s="12">
        <v>120</v>
      </c>
      <c r="L648" s="12">
        <v>134</v>
      </c>
      <c r="M648" s="12">
        <v>112</v>
      </c>
      <c r="N648" s="12">
        <v>127</v>
      </c>
      <c r="O648" s="12">
        <v>120</v>
      </c>
      <c r="P648" s="12">
        <v>104</v>
      </c>
      <c r="Q648" s="12">
        <f>+Q641-Q649</f>
        <v>111</v>
      </c>
      <c r="R648" s="17"/>
      <c r="S648" s="8">
        <v>33</v>
      </c>
      <c r="T648" s="103">
        <v>7</v>
      </c>
      <c r="U648" s="107" t="s">
        <v>15</v>
      </c>
      <c r="V648" s="107"/>
      <c r="W648" s="107"/>
      <c r="X648" s="107"/>
      <c r="Y648" s="107"/>
      <c r="Z648" s="108">
        <v>87.16</v>
      </c>
      <c r="AA648" s="108">
        <v>84.88</v>
      </c>
      <c r="AB648" s="108">
        <v>80.47808764940238</v>
      </c>
      <c r="AC648" s="108">
        <v>79.39068100358423</v>
      </c>
      <c r="AD648" s="108">
        <v>75.17241379310344</v>
      </c>
      <c r="AE648" s="108">
        <v>71.2480252764613</v>
      </c>
      <c r="AF648" s="108">
        <v>68.77828054298642</v>
      </c>
      <c r="AG648" s="108">
        <v>65.67828020756116</v>
      </c>
      <c r="AH648" s="108">
        <v>63.52247605011054</v>
      </c>
      <c r="AI648" s="108">
        <v>60.151933701657455</v>
      </c>
      <c r="AJ648" s="108">
        <v>57.2741194486983</v>
      </c>
    </row>
    <row r="649" spans="1:36" ht="15" customHeight="1">
      <c r="A649" s="17"/>
      <c r="B649" s="11" t="s">
        <v>10</v>
      </c>
      <c r="C649" s="11"/>
      <c r="D649" s="11"/>
      <c r="E649" s="11"/>
      <c r="F649" s="11"/>
      <c r="G649" s="12">
        <v>65</v>
      </c>
      <c r="H649" s="12">
        <v>72</v>
      </c>
      <c r="I649" s="12">
        <v>66</v>
      </c>
      <c r="J649" s="12">
        <v>77</v>
      </c>
      <c r="K649" s="12">
        <v>73</v>
      </c>
      <c r="L649" s="12">
        <v>70</v>
      </c>
      <c r="M649" s="12">
        <v>88</v>
      </c>
      <c r="N649" s="12">
        <v>84</v>
      </c>
      <c r="O649" s="12">
        <v>106</v>
      </c>
      <c r="P649" s="12">
        <v>77</v>
      </c>
      <c r="Q649" s="12">
        <v>76</v>
      </c>
      <c r="R649" s="17"/>
      <c r="S649" s="8">
        <v>34</v>
      </c>
      <c r="T649" s="103">
        <v>8</v>
      </c>
      <c r="U649" s="107" t="s">
        <v>16</v>
      </c>
      <c r="V649" s="107"/>
      <c r="W649" s="107"/>
      <c r="X649" s="107"/>
      <c r="Y649" s="107"/>
      <c r="Z649" s="108">
        <v>12.84</v>
      </c>
      <c r="AA649" s="108">
        <v>15.12</v>
      </c>
      <c r="AB649" s="108">
        <v>19.52191235059761</v>
      </c>
      <c r="AC649" s="108">
        <v>20.60931899641577</v>
      </c>
      <c r="AD649" s="108">
        <v>24.82758620689655</v>
      </c>
      <c r="AE649" s="108">
        <v>28.751974723538705</v>
      </c>
      <c r="AF649" s="108">
        <v>31.221719457013574</v>
      </c>
      <c r="AG649" s="108">
        <v>34.32171979243884</v>
      </c>
      <c r="AH649" s="108">
        <v>36.47752394988946</v>
      </c>
      <c r="AI649" s="108">
        <v>39.848066298342545</v>
      </c>
      <c r="AJ649" s="108">
        <v>42.7258805513017</v>
      </c>
    </row>
    <row r="650" spans="1:36" ht="15" customHeight="1">
      <c r="A650" s="17"/>
      <c r="B650" s="11" t="s">
        <v>30</v>
      </c>
      <c r="C650" s="11"/>
      <c r="D650" s="11"/>
      <c r="E650" s="11"/>
      <c r="F650" s="11"/>
      <c r="G650" s="12">
        <v>145</v>
      </c>
      <c r="H650" s="12">
        <v>140</v>
      </c>
      <c r="I650" s="12">
        <v>140</v>
      </c>
      <c r="J650" s="12">
        <v>91</v>
      </c>
      <c r="K650" s="12">
        <v>87</v>
      </c>
      <c r="L650" s="12">
        <v>96</v>
      </c>
      <c r="M650" s="12">
        <v>110</v>
      </c>
      <c r="N650" s="12">
        <v>123</v>
      </c>
      <c r="O650" s="12">
        <v>121</v>
      </c>
      <c r="P650" s="12">
        <v>102</v>
      </c>
      <c r="Q650" s="3">
        <v>107</v>
      </c>
      <c r="R650" s="17"/>
      <c r="S650" s="8">
        <v>35</v>
      </c>
      <c r="T650" s="103">
        <v>9</v>
      </c>
      <c r="U650" s="107" t="s">
        <v>17</v>
      </c>
      <c r="V650" s="107"/>
      <c r="W650" s="107"/>
      <c r="X650" s="107"/>
      <c r="Y650" s="107"/>
      <c r="Z650" s="108">
        <v>66.60516605166052</v>
      </c>
      <c r="AA650" s="108">
        <v>60.2954755309326</v>
      </c>
      <c r="AB650" s="108">
        <v>58.658854166666664</v>
      </c>
      <c r="AC650" s="108">
        <v>55.18788558609086</v>
      </c>
      <c r="AD650" s="108">
        <v>51.36852394916911</v>
      </c>
      <c r="AE650" s="108">
        <v>50.69573283858998</v>
      </c>
      <c r="AF650" s="108">
        <v>50.74626865671642</v>
      </c>
      <c r="AG650" s="108">
        <v>49.45515507124895</v>
      </c>
      <c r="AH650" s="108">
        <v>50.33</v>
      </c>
      <c r="AI650" s="108">
        <v>49.19275123558484</v>
      </c>
      <c r="AJ650" s="108">
        <v>49.053497942386834</v>
      </c>
    </row>
    <row r="651" spans="1:36" ht="15" customHeight="1">
      <c r="A651" s="17"/>
      <c r="B651" s="11" t="s">
        <v>57</v>
      </c>
      <c r="C651" s="11"/>
      <c r="D651" s="11"/>
      <c r="E651" s="11"/>
      <c r="F651" s="11"/>
      <c r="G651" s="12">
        <v>191</v>
      </c>
      <c r="H651" s="12">
        <v>88</v>
      </c>
      <c r="I651" s="12">
        <v>99</v>
      </c>
      <c r="J651" s="12">
        <v>162</v>
      </c>
      <c r="K651" s="12">
        <v>106</v>
      </c>
      <c r="L651" s="12">
        <v>108</v>
      </c>
      <c r="M651" s="12">
        <v>90</v>
      </c>
      <c r="N651" s="12">
        <v>88</v>
      </c>
      <c r="O651" s="12">
        <v>105</v>
      </c>
      <c r="P651" s="12">
        <v>79</v>
      </c>
      <c r="Q651" s="12">
        <f>+Q641-Q650</f>
        <v>80</v>
      </c>
      <c r="R651" s="17"/>
      <c r="S651" s="8">
        <v>36</v>
      </c>
      <c r="T651" s="103">
        <v>10</v>
      </c>
      <c r="U651" s="107" t="s">
        <v>18</v>
      </c>
      <c r="V651" s="107"/>
      <c r="W651" s="107"/>
      <c r="X651" s="107"/>
      <c r="Y651" s="107"/>
      <c r="Z651" s="108">
        <v>17.52767527675277</v>
      </c>
      <c r="AA651" s="108">
        <v>17.359187442289937</v>
      </c>
      <c r="AB651" s="108">
        <v>19.140625</v>
      </c>
      <c r="AC651" s="108">
        <v>20.47111609646663</v>
      </c>
      <c r="AD651" s="108">
        <v>24.58455522971652</v>
      </c>
      <c r="AE651" s="108">
        <v>24.350649350649352</v>
      </c>
      <c r="AF651" s="108">
        <v>25.937878176684148</v>
      </c>
      <c r="AG651" s="108">
        <v>27.40989103101425</v>
      </c>
      <c r="AH651" s="108">
        <v>26.27</v>
      </c>
      <c r="AI651" s="108">
        <v>27.01812191103789</v>
      </c>
      <c r="AJ651" s="108">
        <v>28.641975308641975</v>
      </c>
    </row>
    <row r="652" spans="1:36" ht="15" customHeight="1">
      <c r="A652" s="17"/>
      <c r="B652" s="17"/>
      <c r="C652" s="17"/>
      <c r="D652" s="17"/>
      <c r="E652" s="17"/>
      <c r="F652" s="17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17"/>
      <c r="S652" s="8">
        <v>37</v>
      </c>
      <c r="T652" s="103">
        <v>11</v>
      </c>
      <c r="U652" s="107" t="s">
        <v>19</v>
      </c>
      <c r="V652" s="107"/>
      <c r="W652" s="107"/>
      <c r="X652" s="107"/>
      <c r="Y652" s="107"/>
      <c r="Z652" s="108">
        <v>3.3210332103321036</v>
      </c>
      <c r="AA652" s="108">
        <v>5.540166204986149</v>
      </c>
      <c r="AB652" s="108">
        <v>5.403645833333334</v>
      </c>
      <c r="AC652" s="108">
        <v>5.7767807066741454</v>
      </c>
      <c r="AD652" s="108">
        <v>6.402737047898338</v>
      </c>
      <c r="AE652" s="108">
        <v>6.771799628942486</v>
      </c>
      <c r="AF652" s="108">
        <v>5.8087938684953615</v>
      </c>
      <c r="AG652" s="108">
        <v>6.286672254819782</v>
      </c>
      <c r="AH652" s="108">
        <v>7.319361901782921</v>
      </c>
      <c r="AI652" s="108">
        <v>6.655683690280066</v>
      </c>
      <c r="AJ652" s="108">
        <v>6.17</v>
      </c>
    </row>
    <row r="653" spans="1:20" ht="15" customHeight="1">
      <c r="A653" s="17"/>
      <c r="B653" s="71" t="s">
        <v>50</v>
      </c>
      <c r="G653" s="6">
        <v>2002</v>
      </c>
      <c r="H653" s="6">
        <v>2003</v>
      </c>
      <c r="I653" s="6">
        <v>2004</v>
      </c>
      <c r="J653" s="6">
        <v>2005</v>
      </c>
      <c r="K653" s="6">
        <v>2006</v>
      </c>
      <c r="L653" s="6">
        <v>2007</v>
      </c>
      <c r="M653" s="6">
        <v>2008</v>
      </c>
      <c r="N653" s="6">
        <v>2009</v>
      </c>
      <c r="O653" s="6">
        <v>2010</v>
      </c>
      <c r="P653" s="6">
        <v>2011</v>
      </c>
      <c r="Q653" s="6">
        <v>2012</v>
      </c>
      <c r="R653" s="17"/>
      <c r="S653" s="8">
        <v>38</v>
      </c>
      <c r="T653" s="4">
        <v>12</v>
      </c>
    </row>
    <row r="654" spans="1:20" ht="15" customHeight="1">
      <c r="A654" s="17"/>
      <c r="B654" s="11" t="s">
        <v>17</v>
      </c>
      <c r="C654" s="11"/>
      <c r="D654" s="11"/>
      <c r="E654" s="11"/>
      <c r="F654" s="11"/>
      <c r="G654" s="41">
        <v>59.77011494252874</v>
      </c>
      <c r="H654" s="41">
        <v>55.88235294117647</v>
      </c>
      <c r="I654" s="41">
        <v>56.367924528301884</v>
      </c>
      <c r="J654" s="41">
        <v>58.18181818181818</v>
      </c>
      <c r="K654" s="41">
        <v>52.56410256410257</v>
      </c>
      <c r="L654" s="41">
        <v>53.915662650602414</v>
      </c>
      <c r="M654" s="41">
        <v>44.97206703910614</v>
      </c>
      <c r="N654" s="41">
        <v>57.66423357664233</v>
      </c>
      <c r="O654" s="41">
        <v>52.121212121212125</v>
      </c>
      <c r="P654" s="41">
        <v>49.80237154150198</v>
      </c>
      <c r="Q654" s="41">
        <v>55.769230769230774</v>
      </c>
      <c r="R654" s="17"/>
      <c r="S654" s="8">
        <v>39</v>
      </c>
      <c r="T654" s="4">
        <v>13</v>
      </c>
    </row>
    <row r="655" spans="1:20" ht="15" customHeight="1">
      <c r="A655" s="17"/>
      <c r="B655" s="11" t="s">
        <v>18</v>
      </c>
      <c r="C655" s="11"/>
      <c r="D655" s="11"/>
      <c r="E655" s="11"/>
      <c r="F655" s="11"/>
      <c r="G655" s="41">
        <v>15.32567049808429</v>
      </c>
      <c r="H655" s="41">
        <v>21.65775401069519</v>
      </c>
      <c r="I655" s="41">
        <v>21.22641509433962</v>
      </c>
      <c r="J655" s="41">
        <v>20</v>
      </c>
      <c r="K655" s="41">
        <v>22.756410256410255</v>
      </c>
      <c r="L655" s="41">
        <v>22.89156626506024</v>
      </c>
      <c r="M655" s="41">
        <v>29.88826815642458</v>
      </c>
      <c r="N655" s="41">
        <v>26.277372262773724</v>
      </c>
      <c r="O655" s="41">
        <v>26.666666666666668</v>
      </c>
      <c r="P655" s="41">
        <v>22.92490118577075</v>
      </c>
      <c r="Q655" s="41">
        <v>24.23076923076923</v>
      </c>
      <c r="R655" s="17"/>
      <c r="S655" s="8">
        <v>40</v>
      </c>
      <c r="T655" s="4">
        <v>14</v>
      </c>
    </row>
    <row r="656" spans="1:20" ht="15" customHeight="1">
      <c r="A656" s="17"/>
      <c r="B656" s="11" t="s">
        <v>19</v>
      </c>
      <c r="C656" s="11"/>
      <c r="D656" s="11"/>
      <c r="E656" s="11"/>
      <c r="F656" s="11"/>
      <c r="G656" s="41">
        <v>6.321839080459771</v>
      </c>
      <c r="H656" s="41">
        <v>7.219251336898395</v>
      </c>
      <c r="I656" s="41">
        <v>6.839622641509433</v>
      </c>
      <c r="J656" s="41">
        <v>7.792207792207792</v>
      </c>
      <c r="K656" s="41">
        <v>7.051282051282051</v>
      </c>
      <c r="L656" s="41">
        <v>6.927710843373494</v>
      </c>
      <c r="M656" s="41">
        <v>7.82122905027933</v>
      </c>
      <c r="N656" s="41">
        <v>3.64963503649635</v>
      </c>
      <c r="O656" s="41">
        <v>9.393939393939393</v>
      </c>
      <c r="P656" s="41">
        <v>10.276679841897234</v>
      </c>
      <c r="Q656" s="41">
        <v>5.769230769230769</v>
      </c>
      <c r="R656" s="17"/>
      <c r="S656" s="8">
        <v>41</v>
      </c>
      <c r="T656" s="4">
        <v>15</v>
      </c>
    </row>
    <row r="657" spans="1:20" ht="15" customHeight="1">
      <c r="A657" s="17"/>
      <c r="B657" s="11" t="s">
        <v>31</v>
      </c>
      <c r="C657" s="11"/>
      <c r="D657" s="11"/>
      <c r="E657" s="11"/>
      <c r="F657" s="11"/>
      <c r="G657" s="41">
        <v>5.363984674329502</v>
      </c>
      <c r="H657" s="41">
        <v>8.02139037433155</v>
      </c>
      <c r="I657" s="41">
        <v>6.839622641509433</v>
      </c>
      <c r="J657" s="41">
        <v>6.753246753246753</v>
      </c>
      <c r="K657" s="41">
        <v>7.6923076923076925</v>
      </c>
      <c r="L657" s="41">
        <v>5.72289156626506</v>
      </c>
      <c r="M657" s="41">
        <v>5.865921787709497</v>
      </c>
      <c r="N657" s="41">
        <v>3.2846715328467155</v>
      </c>
      <c r="O657" s="41">
        <v>5.151515151515151</v>
      </c>
      <c r="P657" s="41">
        <v>4.3478260869565215</v>
      </c>
      <c r="Q657" s="41">
        <v>5.769230769230769</v>
      </c>
      <c r="R657" s="17"/>
      <c r="S657" s="8">
        <v>42</v>
      </c>
      <c r="T657" s="4">
        <v>16</v>
      </c>
    </row>
    <row r="658" spans="1:20" ht="15" customHeight="1">
      <c r="A658" s="17"/>
      <c r="B658" s="11" t="s">
        <v>32</v>
      </c>
      <c r="C658" s="11"/>
      <c r="D658" s="11"/>
      <c r="E658" s="11"/>
      <c r="F658" s="11"/>
      <c r="G658" s="41">
        <v>4.980842911877394</v>
      </c>
      <c r="H658" s="41">
        <v>1.3368983957219251</v>
      </c>
      <c r="I658" s="41">
        <v>1.650943396226415</v>
      </c>
      <c r="J658" s="41">
        <v>1.8181818181818181</v>
      </c>
      <c r="K658" s="41">
        <v>2.564102564102564</v>
      </c>
      <c r="L658" s="41">
        <v>2.108433734939759</v>
      </c>
      <c r="M658" s="41">
        <v>4.189944134078212</v>
      </c>
      <c r="N658" s="41">
        <v>3.64963503649635</v>
      </c>
      <c r="O658" s="41">
        <v>3.0303030303030303</v>
      </c>
      <c r="P658" s="41">
        <v>6.324110671936759</v>
      </c>
      <c r="Q658" s="41">
        <v>1.9230769230769231</v>
      </c>
      <c r="R658" s="17"/>
      <c r="S658" s="8">
        <v>43</v>
      </c>
      <c r="T658" s="4">
        <v>17</v>
      </c>
    </row>
    <row r="659" spans="1:20" ht="15" customHeight="1">
      <c r="A659" s="17"/>
      <c r="R659" s="17"/>
      <c r="S659" s="8">
        <v>44</v>
      </c>
      <c r="T659" s="4">
        <v>18</v>
      </c>
    </row>
    <row r="660" spans="1:20" ht="15" customHeight="1">
      <c r="A660" s="17"/>
      <c r="R660" s="17"/>
      <c r="S660" s="8">
        <v>45</v>
      </c>
      <c r="T660" s="4">
        <v>19</v>
      </c>
    </row>
    <row r="661" spans="1:20" ht="15" customHeight="1">
      <c r="A661" s="17"/>
      <c r="R661" s="17"/>
      <c r="S661" s="8">
        <v>46</v>
      </c>
      <c r="T661" s="4">
        <v>20</v>
      </c>
    </row>
    <row r="662" spans="1:20" ht="15" customHeight="1">
      <c r="A662" s="17"/>
      <c r="R662" s="17"/>
      <c r="S662" s="8">
        <v>47</v>
      </c>
      <c r="T662" s="4">
        <v>21</v>
      </c>
    </row>
    <row r="663" spans="1:20" ht="15" customHeight="1">
      <c r="A663" s="17"/>
      <c r="B663" s="17"/>
      <c r="C663" s="17"/>
      <c r="D663" s="17"/>
      <c r="E663" s="17"/>
      <c r="F663" s="17"/>
      <c r="L663" s="17"/>
      <c r="M663" s="17"/>
      <c r="N663" s="17"/>
      <c r="O663" s="57"/>
      <c r="P663" s="17"/>
      <c r="Q663" s="17"/>
      <c r="R663" s="17"/>
      <c r="S663" s="8">
        <v>48</v>
      </c>
      <c r="T663" s="4">
        <v>22</v>
      </c>
    </row>
    <row r="664" spans="1:20" ht="1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57"/>
      <c r="P664" s="17"/>
      <c r="Q664" s="17"/>
      <c r="R664" s="17"/>
      <c r="S664" s="8">
        <v>49</v>
      </c>
      <c r="T664" s="4">
        <v>23</v>
      </c>
    </row>
    <row r="665" spans="1:20" ht="1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57"/>
      <c r="P665" s="17"/>
      <c r="Q665" s="17"/>
      <c r="R665" s="17"/>
      <c r="S665" s="8">
        <v>50</v>
      </c>
      <c r="T665" s="4">
        <v>24</v>
      </c>
    </row>
    <row r="666" spans="19:20" ht="15" customHeight="1">
      <c r="S666" s="8">
        <v>51</v>
      </c>
      <c r="T666" s="4">
        <v>25</v>
      </c>
    </row>
    <row r="667" spans="1:19" ht="21.75" customHeight="1">
      <c r="A667" s="117">
        <f>+A612+1</f>
        <v>12</v>
      </c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9">
        <v>0</v>
      </c>
    </row>
    <row r="668" spans="1:19" ht="21.75" customHeight="1">
      <c r="A668" s="117"/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0">
        <v>0</v>
      </c>
    </row>
    <row r="669" spans="1:19" ht="12" customHeight="1">
      <c r="A669" s="116" t="s">
        <v>11</v>
      </c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0">
        <v>0</v>
      </c>
    </row>
    <row r="670" spans="18:19" ht="15" customHeight="1">
      <c r="R670" s="16"/>
      <c r="S670" s="8"/>
    </row>
    <row r="671" spans="2:19" ht="19.5" customHeight="1">
      <c r="B671" s="18" t="s">
        <v>35</v>
      </c>
      <c r="F671" s="1"/>
      <c r="R671" s="16"/>
      <c r="S671" s="8">
        <v>1</v>
      </c>
    </row>
    <row r="672" spans="18:19" ht="15" customHeight="1">
      <c r="R672" s="16"/>
      <c r="S672" s="8">
        <v>2</v>
      </c>
    </row>
    <row r="673" spans="18:19" ht="15" customHeight="1">
      <c r="R673" s="16"/>
      <c r="S673" s="8">
        <v>3</v>
      </c>
    </row>
    <row r="674" spans="18:19" ht="15" customHeight="1">
      <c r="R674" s="16"/>
      <c r="S674" s="8">
        <v>4</v>
      </c>
    </row>
    <row r="675" spans="18:20" ht="15" customHeight="1">
      <c r="R675" s="16"/>
      <c r="S675" s="8">
        <v>5</v>
      </c>
      <c r="T675" s="5"/>
    </row>
    <row r="676" spans="18:19" ht="15" customHeight="1">
      <c r="R676" s="16"/>
      <c r="S676" s="8">
        <v>6</v>
      </c>
    </row>
    <row r="677" spans="15:20" s="5" customFormat="1" ht="15" customHeight="1">
      <c r="O677" s="3"/>
      <c r="R677" s="16"/>
      <c r="S677" s="8">
        <v>7</v>
      </c>
      <c r="T677" s="1"/>
    </row>
    <row r="678" spans="18:19" ht="15" customHeight="1">
      <c r="R678" s="16"/>
      <c r="S678" s="8">
        <v>8</v>
      </c>
    </row>
    <row r="679" spans="18:19" ht="15" customHeight="1">
      <c r="R679" s="16"/>
      <c r="S679" s="8">
        <v>9</v>
      </c>
    </row>
    <row r="680" spans="18:19" ht="15" customHeight="1">
      <c r="R680" s="16"/>
      <c r="S680" s="8">
        <v>10</v>
      </c>
    </row>
    <row r="681" spans="18:19" ht="15" customHeight="1">
      <c r="R681" s="16"/>
      <c r="S681" s="8">
        <v>11</v>
      </c>
    </row>
    <row r="682" spans="18:19" ht="15" customHeight="1">
      <c r="R682" s="16"/>
      <c r="S682" s="8">
        <v>12</v>
      </c>
    </row>
    <row r="683" spans="18:19" ht="15" customHeight="1">
      <c r="R683" s="16"/>
      <c r="S683" s="8">
        <v>13</v>
      </c>
    </row>
    <row r="684" spans="18:19" ht="15" customHeight="1">
      <c r="R684" s="16"/>
      <c r="S684" s="8">
        <v>14</v>
      </c>
    </row>
    <row r="685" spans="18:19" ht="15" customHeight="1">
      <c r="R685" s="16"/>
      <c r="S685" s="8">
        <v>15</v>
      </c>
    </row>
    <row r="686" spans="18:19" ht="15" customHeight="1">
      <c r="R686" s="16"/>
      <c r="S686" s="8">
        <v>16</v>
      </c>
    </row>
    <row r="687" spans="18:19" ht="15" customHeight="1">
      <c r="R687" s="16"/>
      <c r="S687" s="8">
        <v>17</v>
      </c>
    </row>
    <row r="688" spans="18:19" ht="15" customHeight="1">
      <c r="R688" s="16"/>
      <c r="S688" s="8">
        <v>18</v>
      </c>
    </row>
    <row r="689" spans="18:19" ht="15" customHeight="1">
      <c r="R689" s="16"/>
      <c r="S689" s="8">
        <v>19</v>
      </c>
    </row>
    <row r="690" spans="6:19" ht="15" customHeight="1">
      <c r="F690" s="1"/>
      <c r="G690" s="1"/>
      <c r="H690" s="1"/>
      <c r="I690" s="1"/>
      <c r="J690" s="1"/>
      <c r="K690" s="1"/>
      <c r="L690" s="1"/>
      <c r="M690" s="1"/>
      <c r="N690" s="1"/>
      <c r="O690" s="56"/>
      <c r="P690" s="1"/>
      <c r="Q690" s="1"/>
      <c r="R690" s="16"/>
      <c r="S690" s="8">
        <v>20</v>
      </c>
    </row>
    <row r="691" spans="6:19" ht="15" customHeight="1">
      <c r="F691" s="1"/>
      <c r="G691" s="1"/>
      <c r="H691" s="1"/>
      <c r="I691" s="1"/>
      <c r="J691" s="1"/>
      <c r="K691" s="1"/>
      <c r="L691" s="1"/>
      <c r="M691" s="1"/>
      <c r="N691" s="1"/>
      <c r="O691" s="56"/>
      <c r="P691" s="1"/>
      <c r="Q691" s="1"/>
      <c r="R691" s="16"/>
      <c r="S691" s="8">
        <v>21</v>
      </c>
    </row>
    <row r="692" spans="6:19" ht="15" customHeight="1">
      <c r="F692" s="1"/>
      <c r="G692" s="1"/>
      <c r="H692" s="1"/>
      <c r="I692" s="1"/>
      <c r="J692" s="1"/>
      <c r="K692" s="1"/>
      <c r="L692" s="1"/>
      <c r="M692" s="1"/>
      <c r="N692" s="1"/>
      <c r="O692" s="56"/>
      <c r="P692" s="1"/>
      <c r="Q692" s="1"/>
      <c r="R692" s="16"/>
      <c r="S692" s="8">
        <v>22</v>
      </c>
    </row>
    <row r="693" spans="6:19" ht="15" customHeight="1">
      <c r="F693" s="1"/>
      <c r="G693" s="1"/>
      <c r="H693" s="1"/>
      <c r="I693" s="1"/>
      <c r="J693" s="1"/>
      <c r="K693" s="1"/>
      <c r="L693" s="1"/>
      <c r="M693" s="1"/>
      <c r="N693" s="1"/>
      <c r="O693" s="56"/>
      <c r="P693" s="1"/>
      <c r="Q693" s="1"/>
      <c r="R693" s="16"/>
      <c r="S693" s="8">
        <v>23</v>
      </c>
    </row>
    <row r="694" spans="2:19" ht="15" customHeight="1">
      <c r="B694" s="71" t="s">
        <v>99</v>
      </c>
      <c r="G694" s="6">
        <v>2002</v>
      </c>
      <c r="H694" s="6">
        <v>2003</v>
      </c>
      <c r="I694" s="6">
        <v>2004</v>
      </c>
      <c r="J694" s="6">
        <v>2005</v>
      </c>
      <c r="K694" s="6">
        <v>2006</v>
      </c>
      <c r="L694" s="6">
        <v>2007</v>
      </c>
      <c r="M694" s="6">
        <v>2008</v>
      </c>
      <c r="N694" s="6">
        <v>2009</v>
      </c>
      <c r="O694" s="6">
        <v>2010</v>
      </c>
      <c r="P694" s="6">
        <v>2011</v>
      </c>
      <c r="Q694" s="6">
        <v>2012</v>
      </c>
      <c r="R694" s="16"/>
      <c r="S694" s="8">
        <v>24</v>
      </c>
    </row>
    <row r="695" spans="2:19" ht="15" customHeight="1">
      <c r="B695" s="21" t="s">
        <v>20</v>
      </c>
      <c r="C695" s="21"/>
      <c r="D695" s="21"/>
      <c r="E695" s="21"/>
      <c r="F695" s="21"/>
      <c r="G695" s="12">
        <v>1934</v>
      </c>
      <c r="H695" s="12">
        <v>1800</v>
      </c>
      <c r="I695" s="12">
        <v>1715</v>
      </c>
      <c r="J695" s="12">
        <v>2116</v>
      </c>
      <c r="K695" s="12">
        <v>2319</v>
      </c>
      <c r="L695" s="12">
        <v>2613</v>
      </c>
      <c r="M695" s="12">
        <v>2491</v>
      </c>
      <c r="N695" s="12">
        <v>2354</v>
      </c>
      <c r="O695" s="12">
        <v>2185</v>
      </c>
      <c r="P695" s="12">
        <v>2187</v>
      </c>
      <c r="Q695" s="12">
        <v>1995</v>
      </c>
      <c r="R695" s="16"/>
      <c r="S695" s="8">
        <v>25</v>
      </c>
    </row>
    <row r="696" spans="2:19" ht="15" customHeight="1">
      <c r="B696" s="11" t="s">
        <v>4</v>
      </c>
      <c r="C696" s="11"/>
      <c r="D696" s="11"/>
      <c r="E696" s="11"/>
      <c r="F696" s="11"/>
      <c r="G696" s="12">
        <v>352</v>
      </c>
      <c r="H696" s="12">
        <v>329</v>
      </c>
      <c r="I696" s="12">
        <v>315</v>
      </c>
      <c r="J696" s="12">
        <v>461</v>
      </c>
      <c r="K696" s="12">
        <v>543</v>
      </c>
      <c r="L696" s="12">
        <v>434</v>
      </c>
      <c r="M696" s="12">
        <v>477</v>
      </c>
      <c r="N696" s="12">
        <v>436</v>
      </c>
      <c r="O696" s="12">
        <v>410</v>
      </c>
      <c r="P696" s="12">
        <v>381</v>
      </c>
      <c r="Q696" s="12">
        <v>340</v>
      </c>
      <c r="R696" s="16"/>
      <c r="S696" s="8">
        <v>26</v>
      </c>
    </row>
    <row r="697" spans="6:20" ht="15" customHeight="1"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6"/>
      <c r="S697" s="8">
        <v>27</v>
      </c>
      <c r="T697" s="4">
        <v>1</v>
      </c>
    </row>
    <row r="698" spans="1:20" ht="15" customHeight="1">
      <c r="A698" s="16"/>
      <c r="B698" s="71" t="s">
        <v>88</v>
      </c>
      <c r="C698" s="17"/>
      <c r="D698" s="17"/>
      <c r="E698" s="17"/>
      <c r="F698" s="17"/>
      <c r="G698" s="6">
        <v>2002</v>
      </c>
      <c r="H698" s="6">
        <v>2003</v>
      </c>
      <c r="I698" s="6">
        <v>2004</v>
      </c>
      <c r="J698" s="6">
        <v>2005</v>
      </c>
      <c r="K698" s="6">
        <v>2006</v>
      </c>
      <c r="L698" s="6">
        <v>2007</v>
      </c>
      <c r="M698" s="6">
        <v>2008</v>
      </c>
      <c r="N698" s="6">
        <v>2009</v>
      </c>
      <c r="O698" s="6">
        <v>2010</v>
      </c>
      <c r="P698" s="6">
        <v>2011</v>
      </c>
      <c r="Q698" s="6">
        <v>2012</v>
      </c>
      <c r="R698" s="16"/>
      <c r="S698" s="8">
        <v>28</v>
      </c>
      <c r="T698" s="4">
        <v>2</v>
      </c>
    </row>
    <row r="699" spans="1:36" ht="15" customHeight="1">
      <c r="A699" s="17"/>
      <c r="B699" s="11" t="s">
        <v>12</v>
      </c>
      <c r="C699" s="11"/>
      <c r="D699" s="11"/>
      <c r="E699" s="11"/>
      <c r="F699" s="11"/>
      <c r="G699" s="15">
        <v>16.585185285348224</v>
      </c>
      <c r="H699" s="15">
        <v>16.276508071367886</v>
      </c>
      <c r="I699" s="15">
        <v>16.117166411915836</v>
      </c>
      <c r="J699" s="15">
        <v>16.38228209640854</v>
      </c>
      <c r="K699" s="15">
        <v>16.165577703229832</v>
      </c>
      <c r="L699" s="15">
        <v>16.25284090909091</v>
      </c>
      <c r="M699" s="15">
        <v>16.095630459254192</v>
      </c>
      <c r="N699" s="15">
        <v>16.130625476735315</v>
      </c>
      <c r="O699" s="15">
        <v>16.263340833836416</v>
      </c>
      <c r="P699" s="15">
        <v>16.138962474708496</v>
      </c>
      <c r="Q699" s="15">
        <v>16</v>
      </c>
      <c r="R699" s="17"/>
      <c r="S699" s="8">
        <v>29</v>
      </c>
      <c r="T699" s="103">
        <v>3</v>
      </c>
      <c r="U699" s="105"/>
      <c r="V699" s="105"/>
      <c r="W699" s="105"/>
      <c r="X699" s="105"/>
      <c r="Y699" s="105"/>
      <c r="Z699" s="106">
        <v>2001</v>
      </c>
      <c r="AA699" s="106">
        <v>2002</v>
      </c>
      <c r="AB699" s="106">
        <v>2003</v>
      </c>
      <c r="AC699" s="106">
        <v>2004</v>
      </c>
      <c r="AD699" s="106">
        <v>2005</v>
      </c>
      <c r="AE699" s="106">
        <v>2006</v>
      </c>
      <c r="AF699" s="106">
        <v>2007</v>
      </c>
      <c r="AG699" s="106">
        <v>2008</v>
      </c>
      <c r="AH699" s="106">
        <v>2009</v>
      </c>
      <c r="AI699" s="106">
        <v>2010</v>
      </c>
      <c r="AJ699" s="106">
        <v>2011</v>
      </c>
    </row>
    <row r="700" spans="1:36" ht="15" customHeight="1">
      <c r="A700" s="17"/>
      <c r="B700" s="11" t="s">
        <v>7</v>
      </c>
      <c r="C700" s="11"/>
      <c r="D700" s="11"/>
      <c r="E700" s="11"/>
      <c r="F700" s="11"/>
      <c r="G700" s="12">
        <v>312</v>
      </c>
      <c r="H700" s="12">
        <v>287</v>
      </c>
      <c r="I700" s="12">
        <v>280</v>
      </c>
      <c r="J700" s="12">
        <v>402</v>
      </c>
      <c r="K700" s="12">
        <v>436</v>
      </c>
      <c r="L700" s="12">
        <v>348</v>
      </c>
      <c r="M700" s="12">
        <v>409</v>
      </c>
      <c r="N700" s="12">
        <v>345</v>
      </c>
      <c r="O700" s="12">
        <v>332</v>
      </c>
      <c r="P700" s="12">
        <v>312</v>
      </c>
      <c r="Q700" s="12">
        <f>+Q696-Q701</f>
        <v>276</v>
      </c>
      <c r="R700" s="17"/>
      <c r="S700" s="8">
        <v>30</v>
      </c>
      <c r="T700" s="103">
        <v>4</v>
      </c>
      <c r="U700" s="107" t="s">
        <v>12</v>
      </c>
      <c r="V700" s="107"/>
      <c r="W700" s="107"/>
      <c r="X700" s="107"/>
      <c r="Y700" s="107"/>
      <c r="Z700" s="104">
        <v>16.25</v>
      </c>
      <c r="AA700" s="104">
        <v>16.78</v>
      </c>
      <c r="AB700" s="104">
        <v>17.945219123505975</v>
      </c>
      <c r="AC700" s="104">
        <v>17.941964285714285</v>
      </c>
      <c r="AD700" s="104">
        <v>17.7357910906298</v>
      </c>
      <c r="AE700" s="104">
        <v>17.72639225181598</v>
      </c>
      <c r="AF700" s="104">
        <v>17.723583460949463</v>
      </c>
      <c r="AG700" s="104">
        <v>17.64618800888231</v>
      </c>
      <c r="AH700" s="104">
        <v>18</v>
      </c>
      <c r="AI700" s="104">
        <v>18</v>
      </c>
      <c r="AJ700" s="104">
        <v>17.89485801995395</v>
      </c>
    </row>
    <row r="701" spans="1:36" ht="15" customHeight="1">
      <c r="A701" s="17"/>
      <c r="B701" s="11" t="s">
        <v>8</v>
      </c>
      <c r="C701" s="11"/>
      <c r="D701" s="11"/>
      <c r="E701" s="11"/>
      <c r="F701" s="11"/>
      <c r="G701" s="12">
        <v>40</v>
      </c>
      <c r="H701" s="12">
        <v>42</v>
      </c>
      <c r="I701" s="12">
        <v>35</v>
      </c>
      <c r="J701" s="12">
        <v>59</v>
      </c>
      <c r="K701" s="12">
        <v>107</v>
      </c>
      <c r="L701" s="12">
        <v>86</v>
      </c>
      <c r="M701" s="12">
        <v>68</v>
      </c>
      <c r="N701" s="12">
        <v>91</v>
      </c>
      <c r="O701" s="12">
        <v>78</v>
      </c>
      <c r="P701" s="12">
        <v>69</v>
      </c>
      <c r="Q701" s="12">
        <v>64</v>
      </c>
      <c r="R701" s="17"/>
      <c r="S701" s="8">
        <v>31</v>
      </c>
      <c r="T701" s="103">
        <v>5</v>
      </c>
      <c r="U701" s="107" t="s">
        <v>13</v>
      </c>
      <c r="V701" s="107"/>
      <c r="W701" s="107"/>
      <c r="X701" s="107"/>
      <c r="Y701" s="107"/>
      <c r="Z701" s="108">
        <v>87.65</v>
      </c>
      <c r="AA701" s="108">
        <v>89.46</v>
      </c>
      <c r="AB701" s="108">
        <v>88.24701195219123</v>
      </c>
      <c r="AC701" s="108">
        <v>87.5</v>
      </c>
      <c r="AD701" s="108">
        <v>85.8678955453149</v>
      </c>
      <c r="AE701" s="108">
        <v>85.55286521388217</v>
      </c>
      <c r="AF701" s="108">
        <v>86.06431852986218</v>
      </c>
      <c r="AG701" s="108">
        <v>86.23242042931162</v>
      </c>
      <c r="AH701" s="108">
        <v>86.21960206337509</v>
      </c>
      <c r="AI701" s="108">
        <v>87.5</v>
      </c>
      <c r="AJ701" s="108">
        <v>87.8254211332312</v>
      </c>
    </row>
    <row r="702" spans="1:36" ht="15" customHeight="1">
      <c r="A702" s="17"/>
      <c r="B702" s="11" t="s">
        <v>9</v>
      </c>
      <c r="C702" s="11"/>
      <c r="D702" s="11"/>
      <c r="E702" s="11"/>
      <c r="F702" s="11"/>
      <c r="G702" s="12">
        <f>+G696-G703</f>
        <v>322</v>
      </c>
      <c r="H702" s="12">
        <f aca="true" t="shared" si="13" ref="H702:Q702">+H696-H703</f>
        <v>300</v>
      </c>
      <c r="I702" s="12">
        <f t="shared" si="13"/>
        <v>257</v>
      </c>
      <c r="J702" s="12">
        <f t="shared" si="13"/>
        <v>396</v>
      </c>
      <c r="K702" s="12">
        <f t="shared" si="13"/>
        <v>462</v>
      </c>
      <c r="L702" s="12">
        <f t="shared" si="13"/>
        <v>345</v>
      </c>
      <c r="M702" s="12">
        <f t="shared" si="13"/>
        <v>371</v>
      </c>
      <c r="N702" s="12">
        <f t="shared" si="13"/>
        <v>325</v>
      </c>
      <c r="O702" s="12">
        <f t="shared" si="13"/>
        <v>272</v>
      </c>
      <c r="P702" s="12">
        <f t="shared" si="13"/>
        <v>278</v>
      </c>
      <c r="Q702" s="12">
        <f t="shared" si="13"/>
        <v>235</v>
      </c>
      <c r="R702" s="17"/>
      <c r="S702" s="8">
        <v>32</v>
      </c>
      <c r="T702" s="103">
        <v>6</v>
      </c>
      <c r="U702" s="107" t="s">
        <v>14</v>
      </c>
      <c r="V702" s="107"/>
      <c r="W702" s="107"/>
      <c r="X702" s="107"/>
      <c r="Y702" s="107"/>
      <c r="Z702" s="108">
        <v>12.35</v>
      </c>
      <c r="AA702" s="108">
        <v>10.54</v>
      </c>
      <c r="AB702" s="108">
        <v>11.752988047808765</v>
      </c>
      <c r="AC702" s="108">
        <v>12.5</v>
      </c>
      <c r="AD702" s="108">
        <v>14.132104454685098</v>
      </c>
      <c r="AE702" s="108">
        <v>14.447134786117838</v>
      </c>
      <c r="AF702" s="108">
        <v>13.935681470137826</v>
      </c>
      <c r="AG702" s="108">
        <v>13.76757957068838</v>
      </c>
      <c r="AH702" s="108">
        <v>13.780397936624908</v>
      </c>
      <c r="AI702" s="108">
        <v>12.5</v>
      </c>
      <c r="AJ702" s="108">
        <v>12.1745788667688</v>
      </c>
    </row>
    <row r="703" spans="1:36" ht="15" customHeight="1">
      <c r="A703" s="17"/>
      <c r="B703" s="11" t="s">
        <v>10</v>
      </c>
      <c r="C703" s="11"/>
      <c r="D703" s="11"/>
      <c r="E703" s="11"/>
      <c r="F703" s="11"/>
      <c r="G703" s="12">
        <v>30</v>
      </c>
      <c r="H703" s="12">
        <v>29</v>
      </c>
      <c r="I703" s="12">
        <v>58</v>
      </c>
      <c r="J703" s="12">
        <v>65</v>
      </c>
      <c r="K703" s="12">
        <v>81</v>
      </c>
      <c r="L703" s="12">
        <v>89</v>
      </c>
      <c r="M703" s="12">
        <v>106</v>
      </c>
      <c r="N703" s="12">
        <v>111</v>
      </c>
      <c r="O703" s="12">
        <v>138</v>
      </c>
      <c r="P703" s="12">
        <v>103</v>
      </c>
      <c r="Q703" s="12">
        <v>105</v>
      </c>
      <c r="R703" s="17"/>
      <c r="S703" s="8">
        <v>33</v>
      </c>
      <c r="T703" s="103">
        <v>7</v>
      </c>
      <c r="U703" s="107" t="s">
        <v>15</v>
      </c>
      <c r="V703" s="107"/>
      <c r="W703" s="107"/>
      <c r="X703" s="107"/>
      <c r="Y703" s="107"/>
      <c r="Z703" s="108">
        <v>87.16</v>
      </c>
      <c r="AA703" s="108">
        <v>84.88</v>
      </c>
      <c r="AB703" s="108">
        <v>80.47808764940238</v>
      </c>
      <c r="AC703" s="108">
        <v>79.39068100358423</v>
      </c>
      <c r="AD703" s="108">
        <v>75.17241379310344</v>
      </c>
      <c r="AE703" s="108">
        <v>71.2480252764613</v>
      </c>
      <c r="AF703" s="108">
        <v>68.77828054298642</v>
      </c>
      <c r="AG703" s="108">
        <v>65.67828020756116</v>
      </c>
      <c r="AH703" s="108">
        <v>63.52247605011054</v>
      </c>
      <c r="AI703" s="108">
        <v>60.151933701657455</v>
      </c>
      <c r="AJ703" s="108">
        <v>57.2741194486983</v>
      </c>
    </row>
    <row r="704" spans="1:36" ht="15" customHeight="1">
      <c r="A704" s="17"/>
      <c r="R704" s="17"/>
      <c r="S704" s="8">
        <v>34</v>
      </c>
      <c r="T704" s="103">
        <v>8</v>
      </c>
      <c r="U704" s="107" t="s">
        <v>16</v>
      </c>
      <c r="V704" s="107"/>
      <c r="W704" s="107"/>
      <c r="X704" s="107"/>
      <c r="Y704" s="107"/>
      <c r="Z704" s="108">
        <v>12.84</v>
      </c>
      <c r="AA704" s="108">
        <v>15.12</v>
      </c>
      <c r="AB704" s="108">
        <v>19.52191235059761</v>
      </c>
      <c r="AC704" s="108">
        <v>20.60931899641577</v>
      </c>
      <c r="AD704" s="108">
        <v>24.82758620689655</v>
      </c>
      <c r="AE704" s="108">
        <v>28.751974723538705</v>
      </c>
      <c r="AF704" s="108">
        <v>31.221719457013574</v>
      </c>
      <c r="AG704" s="108">
        <v>34.32171979243884</v>
      </c>
      <c r="AH704" s="108">
        <v>36.47752394988946</v>
      </c>
      <c r="AI704" s="108">
        <v>39.848066298342545</v>
      </c>
      <c r="AJ704" s="108">
        <v>42.7258805513017</v>
      </c>
    </row>
    <row r="705" spans="1:36" ht="15" customHeight="1">
      <c r="A705" s="17"/>
      <c r="B705" s="71" t="s">
        <v>50</v>
      </c>
      <c r="G705" s="6">
        <v>2002</v>
      </c>
      <c r="H705" s="6">
        <v>2003</v>
      </c>
      <c r="I705" s="6">
        <v>2004</v>
      </c>
      <c r="J705" s="6">
        <v>2005</v>
      </c>
      <c r="K705" s="6">
        <v>2006</v>
      </c>
      <c r="L705" s="6">
        <v>2007</v>
      </c>
      <c r="M705" s="6">
        <v>2008</v>
      </c>
      <c r="N705" s="6">
        <v>2009</v>
      </c>
      <c r="O705" s="6">
        <v>2010</v>
      </c>
      <c r="P705" s="6">
        <v>2011</v>
      </c>
      <c r="Q705" s="6">
        <v>2012</v>
      </c>
      <c r="R705" s="17"/>
      <c r="S705" s="8">
        <v>35</v>
      </c>
      <c r="T705" s="103">
        <v>9</v>
      </c>
      <c r="U705" s="107" t="s">
        <v>17</v>
      </c>
      <c r="V705" s="107"/>
      <c r="W705" s="107"/>
      <c r="X705" s="107"/>
      <c r="Y705" s="107"/>
      <c r="Z705" s="108">
        <v>66.60516605166052</v>
      </c>
      <c r="AA705" s="108">
        <v>60.2954755309326</v>
      </c>
      <c r="AB705" s="108">
        <v>58.658854166666664</v>
      </c>
      <c r="AC705" s="108">
        <v>55.18788558609086</v>
      </c>
      <c r="AD705" s="108">
        <v>51.36852394916911</v>
      </c>
      <c r="AE705" s="108">
        <v>50.69573283858998</v>
      </c>
      <c r="AF705" s="108">
        <v>50.74626865671642</v>
      </c>
      <c r="AG705" s="108">
        <v>49.45515507124895</v>
      </c>
      <c r="AH705" s="108">
        <v>50.33</v>
      </c>
      <c r="AI705" s="108">
        <v>49.19275123558484</v>
      </c>
      <c r="AJ705" s="108">
        <v>49.053497942386834</v>
      </c>
    </row>
    <row r="706" spans="1:36" ht="15" customHeight="1">
      <c r="A706" s="17"/>
      <c r="B706" s="11" t="s">
        <v>17</v>
      </c>
      <c r="C706" s="11"/>
      <c r="D706" s="11"/>
      <c r="E706" s="11"/>
      <c r="F706" s="11"/>
      <c r="G706" s="41">
        <v>58.59872611464968</v>
      </c>
      <c r="H706" s="41">
        <v>57.14285714285714</v>
      </c>
      <c r="I706" s="41">
        <v>50.76923076923077</v>
      </c>
      <c r="J706" s="41">
        <v>54.791154791154796</v>
      </c>
      <c r="K706" s="41">
        <v>51.19266055045871</v>
      </c>
      <c r="L706" s="41">
        <v>50.227272727272734</v>
      </c>
      <c r="M706" s="41">
        <v>47.77227722772277</v>
      </c>
      <c r="N706" s="41">
        <v>43.88646288209607</v>
      </c>
      <c r="O706" s="41">
        <v>47.55244755244755</v>
      </c>
      <c r="P706" s="41">
        <v>42.66666666666667</v>
      </c>
      <c r="Q706" s="41">
        <v>49.86</v>
      </c>
      <c r="R706" s="17"/>
      <c r="S706" s="8">
        <v>36</v>
      </c>
      <c r="T706" s="103">
        <v>10</v>
      </c>
      <c r="U706" s="107" t="s">
        <v>18</v>
      </c>
      <c r="V706" s="107"/>
      <c r="W706" s="107"/>
      <c r="X706" s="107"/>
      <c r="Y706" s="107"/>
      <c r="Z706" s="108">
        <v>17.52767527675277</v>
      </c>
      <c r="AA706" s="108">
        <v>17.359187442289937</v>
      </c>
      <c r="AB706" s="108">
        <v>19.140625</v>
      </c>
      <c r="AC706" s="108">
        <v>20.47111609646663</v>
      </c>
      <c r="AD706" s="108">
        <v>24.58455522971652</v>
      </c>
      <c r="AE706" s="108">
        <v>24.350649350649352</v>
      </c>
      <c r="AF706" s="108">
        <v>25.937878176684148</v>
      </c>
      <c r="AG706" s="108">
        <v>27.40989103101425</v>
      </c>
      <c r="AH706" s="108">
        <v>26.27</v>
      </c>
      <c r="AI706" s="108">
        <v>27.01812191103789</v>
      </c>
      <c r="AJ706" s="108">
        <v>28.641975308641975</v>
      </c>
    </row>
    <row r="707" spans="1:36" ht="15" customHeight="1">
      <c r="A707" s="17"/>
      <c r="B707" s="11" t="s">
        <v>18</v>
      </c>
      <c r="C707" s="11"/>
      <c r="D707" s="11"/>
      <c r="E707" s="11"/>
      <c r="F707" s="11"/>
      <c r="G707" s="41">
        <v>21.019108280254777</v>
      </c>
      <c r="H707" s="41">
        <v>20.068027210884352</v>
      </c>
      <c r="I707" s="41">
        <v>24.615384615384617</v>
      </c>
      <c r="J707" s="41">
        <v>23.34152334152334</v>
      </c>
      <c r="K707" s="41">
        <v>23.669724770642205</v>
      </c>
      <c r="L707" s="41">
        <v>24.09090909090909</v>
      </c>
      <c r="M707" s="41">
        <v>21.287128712871286</v>
      </c>
      <c r="N707" s="41">
        <v>27.074235807860266</v>
      </c>
      <c r="O707" s="41">
        <v>29.603729603729604</v>
      </c>
      <c r="P707" s="41">
        <v>32</v>
      </c>
      <c r="Q707" s="41">
        <v>23.92</v>
      </c>
      <c r="R707" s="17"/>
      <c r="S707" s="8">
        <v>37</v>
      </c>
      <c r="T707" s="103">
        <v>11</v>
      </c>
      <c r="U707" s="107" t="s">
        <v>19</v>
      </c>
      <c r="V707" s="107"/>
      <c r="W707" s="107"/>
      <c r="X707" s="107"/>
      <c r="Y707" s="107"/>
      <c r="Z707" s="108">
        <v>3.3210332103321036</v>
      </c>
      <c r="AA707" s="108">
        <v>5.540166204986149</v>
      </c>
      <c r="AB707" s="108">
        <v>5.403645833333334</v>
      </c>
      <c r="AC707" s="108">
        <v>5.7767807066741454</v>
      </c>
      <c r="AD707" s="108">
        <v>6.402737047898338</v>
      </c>
      <c r="AE707" s="108">
        <v>6.771799628942486</v>
      </c>
      <c r="AF707" s="108">
        <v>5.8087938684953615</v>
      </c>
      <c r="AG707" s="108">
        <v>6.286672254819782</v>
      </c>
      <c r="AH707" s="108">
        <v>7.319361901782921</v>
      </c>
      <c r="AI707" s="108">
        <v>6.655683690280066</v>
      </c>
      <c r="AJ707" s="108">
        <v>6.17</v>
      </c>
    </row>
    <row r="708" spans="1:20" ht="15" customHeight="1">
      <c r="A708" s="17"/>
      <c r="B708" s="11" t="s">
        <v>32</v>
      </c>
      <c r="C708" s="11"/>
      <c r="D708" s="11"/>
      <c r="E708" s="11"/>
      <c r="F708" s="11"/>
      <c r="G708" s="41">
        <v>7.006369426751593</v>
      </c>
      <c r="H708" s="41">
        <v>3.4013605442176873</v>
      </c>
      <c r="I708" s="41">
        <v>8.615384615384615</v>
      </c>
      <c r="J708" s="41">
        <v>4.422604422604422</v>
      </c>
      <c r="K708" s="41">
        <v>5.137614678899083</v>
      </c>
      <c r="L708" s="41">
        <v>4.090909090909091</v>
      </c>
      <c r="M708" s="41">
        <v>14.108910891089108</v>
      </c>
      <c r="N708" s="41">
        <v>12.882096069868995</v>
      </c>
      <c r="O708" s="41">
        <v>5.827505827505827</v>
      </c>
      <c r="P708" s="41">
        <v>8.533333333333333</v>
      </c>
      <c r="Q708" s="41">
        <v>7.78</v>
      </c>
      <c r="R708" s="17"/>
      <c r="S708" s="8">
        <v>38</v>
      </c>
      <c r="T708" s="4">
        <v>12</v>
      </c>
    </row>
    <row r="709" spans="1:20" ht="15" customHeight="1">
      <c r="A709" s="17"/>
      <c r="B709" s="11" t="s">
        <v>19</v>
      </c>
      <c r="C709" s="11"/>
      <c r="D709" s="11"/>
      <c r="E709" s="11"/>
      <c r="F709" s="11"/>
      <c r="G709" s="41">
        <v>4.45859872611465</v>
      </c>
      <c r="H709" s="41">
        <v>7.482993197278912</v>
      </c>
      <c r="I709" s="41">
        <v>5.538461538461538</v>
      </c>
      <c r="J709" s="41">
        <v>5.405405405405405</v>
      </c>
      <c r="K709" s="41">
        <v>6.7889908256880735</v>
      </c>
      <c r="L709" s="41">
        <v>8.636363636363637</v>
      </c>
      <c r="M709" s="41">
        <v>4.207920792079208</v>
      </c>
      <c r="N709" s="41">
        <v>7.423580786026202</v>
      </c>
      <c r="O709" s="41">
        <v>5.827505827505827</v>
      </c>
      <c r="P709" s="41">
        <v>6.133333333333333</v>
      </c>
      <c r="Q709" s="41">
        <v>8.36</v>
      </c>
      <c r="R709" s="17"/>
      <c r="S709" s="8">
        <v>39</v>
      </c>
      <c r="T709" s="4">
        <v>13</v>
      </c>
    </row>
    <row r="710" spans="1:20" ht="15" customHeight="1">
      <c r="A710" s="17"/>
      <c r="B710" s="11" t="s">
        <v>43</v>
      </c>
      <c r="C710" s="11"/>
      <c r="D710" s="11"/>
      <c r="E710" s="11"/>
      <c r="F710" s="11"/>
      <c r="G710" s="41">
        <v>0.3184713375796179</v>
      </c>
      <c r="H710" s="41">
        <v>3.4013605442176873</v>
      </c>
      <c r="I710" s="41">
        <v>1.8461538461538463</v>
      </c>
      <c r="J710" s="41">
        <v>1.9656019656019657</v>
      </c>
      <c r="K710" s="41">
        <v>1.4678899082568808</v>
      </c>
      <c r="L710" s="41">
        <v>2.5</v>
      </c>
      <c r="M710" s="41">
        <v>1.9801980198019802</v>
      </c>
      <c r="N710" s="41">
        <v>2.6200873362445414</v>
      </c>
      <c r="O710" s="41">
        <v>2.331002331002331</v>
      </c>
      <c r="P710" s="41">
        <v>3.4666666666666663</v>
      </c>
      <c r="Q710" s="41">
        <v>2.59</v>
      </c>
      <c r="R710" s="17"/>
      <c r="S710" s="8">
        <v>40</v>
      </c>
      <c r="T710" s="4">
        <v>14</v>
      </c>
    </row>
    <row r="711" spans="1:20" ht="15" customHeight="1">
      <c r="A711" s="17"/>
      <c r="R711" s="17"/>
      <c r="S711" s="8">
        <v>41</v>
      </c>
      <c r="T711" s="4">
        <v>15</v>
      </c>
    </row>
    <row r="712" spans="1:20" ht="15" customHeight="1">
      <c r="A712" s="17"/>
      <c r="R712" s="17"/>
      <c r="S712" s="8">
        <v>42</v>
      </c>
      <c r="T712" s="4">
        <v>16</v>
      </c>
    </row>
    <row r="713" spans="1:20" ht="15" customHeight="1">
      <c r="A713" s="17"/>
      <c r="R713" s="17"/>
      <c r="S713" s="8">
        <v>43</v>
      </c>
      <c r="T713" s="4">
        <v>17</v>
      </c>
    </row>
    <row r="714" spans="1:20" ht="15" customHeight="1">
      <c r="A714" s="17"/>
      <c r="R714" s="17"/>
      <c r="S714" s="8">
        <v>44</v>
      </c>
      <c r="T714" s="4">
        <v>18</v>
      </c>
    </row>
    <row r="715" spans="1:20" ht="15" customHeight="1">
      <c r="A715" s="17"/>
      <c r="R715" s="17"/>
      <c r="S715" s="8">
        <v>45</v>
      </c>
      <c r="T715" s="4">
        <v>19</v>
      </c>
    </row>
    <row r="716" spans="1:20" ht="15" customHeight="1">
      <c r="A716" s="17"/>
      <c r="R716" s="17"/>
      <c r="S716" s="8">
        <v>46</v>
      </c>
      <c r="T716" s="4">
        <v>20</v>
      </c>
    </row>
    <row r="717" spans="1:20" ht="1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57"/>
      <c r="P717" s="17"/>
      <c r="Q717" s="17"/>
      <c r="R717" s="17"/>
      <c r="S717" s="8">
        <v>47</v>
      </c>
      <c r="T717" s="4">
        <v>21</v>
      </c>
    </row>
    <row r="718" spans="1:20" ht="15" customHeight="1">
      <c r="A718" s="17"/>
      <c r="B718" s="17"/>
      <c r="C718" s="17"/>
      <c r="D718" s="17"/>
      <c r="E718" s="17"/>
      <c r="F718" s="17"/>
      <c r="L718" s="17"/>
      <c r="M718" s="17"/>
      <c r="N718" s="17"/>
      <c r="O718" s="57"/>
      <c r="P718" s="17"/>
      <c r="Q718" s="17"/>
      <c r="R718" s="17"/>
      <c r="S718" s="8">
        <v>48</v>
      </c>
      <c r="T718" s="4">
        <v>22</v>
      </c>
    </row>
    <row r="719" spans="1:20" ht="1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57"/>
      <c r="P719" s="17"/>
      <c r="Q719" s="17"/>
      <c r="R719" s="17"/>
      <c r="S719" s="8">
        <v>49</v>
      </c>
      <c r="T719" s="4">
        <v>23</v>
      </c>
    </row>
    <row r="720" spans="1:20" ht="1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57"/>
      <c r="P720" s="17"/>
      <c r="Q720" s="17"/>
      <c r="R720" s="17"/>
      <c r="S720" s="8">
        <v>50</v>
      </c>
      <c r="T720" s="4">
        <v>24</v>
      </c>
    </row>
    <row r="721" spans="19:20" ht="15" customHeight="1">
      <c r="S721" s="8">
        <v>51</v>
      </c>
      <c r="T721" s="4">
        <v>25</v>
      </c>
    </row>
    <row r="722" spans="1:19" ht="21.75" customHeight="1">
      <c r="A722" s="117">
        <f>+A667+1</f>
        <v>13</v>
      </c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9">
        <v>0</v>
      </c>
    </row>
    <row r="723" spans="1:19" ht="21.75" customHeight="1">
      <c r="A723" s="117"/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0">
        <v>0</v>
      </c>
    </row>
    <row r="724" spans="1:19" ht="12" customHeight="1">
      <c r="A724" s="116" t="s">
        <v>11</v>
      </c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0">
        <v>0</v>
      </c>
    </row>
    <row r="725" spans="18:19" ht="15" customHeight="1">
      <c r="R725" s="16"/>
      <c r="S725" s="8"/>
    </row>
    <row r="726" spans="2:19" ht="19.5" customHeight="1">
      <c r="B726" s="18" t="s">
        <v>38</v>
      </c>
      <c r="F726" s="1"/>
      <c r="R726" s="16"/>
      <c r="S726" s="8">
        <v>1</v>
      </c>
    </row>
    <row r="727" spans="18:19" ht="15" customHeight="1">
      <c r="R727" s="16"/>
      <c r="S727" s="8">
        <v>2</v>
      </c>
    </row>
    <row r="728" spans="18:19" ht="15" customHeight="1">
      <c r="R728" s="16"/>
      <c r="S728" s="8">
        <v>3</v>
      </c>
    </row>
    <row r="729" spans="18:19" ht="15" customHeight="1">
      <c r="R729" s="16"/>
      <c r="S729" s="8">
        <v>4</v>
      </c>
    </row>
    <row r="730" spans="18:20" ht="15" customHeight="1">
      <c r="R730" s="16"/>
      <c r="S730" s="8">
        <v>5</v>
      </c>
      <c r="T730" s="5"/>
    </row>
    <row r="731" spans="18:19" ht="15" customHeight="1">
      <c r="R731" s="16"/>
      <c r="S731" s="8">
        <v>6</v>
      </c>
    </row>
    <row r="732" spans="15:20" s="5" customFormat="1" ht="15" customHeight="1">
      <c r="O732" s="3"/>
      <c r="R732" s="16"/>
      <c r="S732" s="8">
        <v>7</v>
      </c>
      <c r="T732" s="1"/>
    </row>
    <row r="733" spans="18:19" ht="15" customHeight="1">
      <c r="R733" s="16"/>
      <c r="S733" s="8">
        <v>8</v>
      </c>
    </row>
    <row r="734" spans="18:19" ht="15" customHeight="1">
      <c r="R734" s="16"/>
      <c r="S734" s="8">
        <v>9</v>
      </c>
    </row>
    <row r="735" spans="18:19" ht="15" customHeight="1">
      <c r="R735" s="16"/>
      <c r="S735" s="8">
        <v>10</v>
      </c>
    </row>
    <row r="736" spans="18:19" ht="15" customHeight="1">
      <c r="R736" s="16"/>
      <c r="S736" s="8">
        <v>11</v>
      </c>
    </row>
    <row r="737" spans="18:19" ht="15" customHeight="1">
      <c r="R737" s="16"/>
      <c r="S737" s="8">
        <v>12</v>
      </c>
    </row>
    <row r="738" spans="18:19" ht="15" customHeight="1">
      <c r="R738" s="16"/>
      <c r="S738" s="8">
        <v>13</v>
      </c>
    </row>
    <row r="739" spans="18:19" ht="15" customHeight="1">
      <c r="R739" s="16"/>
      <c r="S739" s="8">
        <v>14</v>
      </c>
    </row>
    <row r="740" spans="18:19" ht="15" customHeight="1">
      <c r="R740" s="16"/>
      <c r="S740" s="8">
        <v>15</v>
      </c>
    </row>
    <row r="741" spans="18:19" ht="15" customHeight="1">
      <c r="R741" s="16"/>
      <c r="S741" s="8">
        <v>16</v>
      </c>
    </row>
    <row r="742" spans="18:19" ht="15" customHeight="1">
      <c r="R742" s="16"/>
      <c r="S742" s="8">
        <v>17</v>
      </c>
    </row>
    <row r="743" spans="18:19" ht="15" customHeight="1">
      <c r="R743" s="16"/>
      <c r="S743" s="8">
        <v>18</v>
      </c>
    </row>
    <row r="744" spans="18:19" ht="15" customHeight="1">
      <c r="R744" s="16"/>
      <c r="S744" s="8">
        <v>19</v>
      </c>
    </row>
    <row r="745" spans="6:19" ht="15" customHeight="1">
      <c r="F745" s="1"/>
      <c r="G745" s="1"/>
      <c r="H745" s="1"/>
      <c r="I745" s="1"/>
      <c r="J745" s="1"/>
      <c r="K745" s="1"/>
      <c r="L745" s="1"/>
      <c r="M745" s="1"/>
      <c r="N745" s="1"/>
      <c r="O745" s="56"/>
      <c r="P745" s="1"/>
      <c r="Q745" s="1"/>
      <c r="R745" s="16"/>
      <c r="S745" s="8">
        <v>20</v>
      </c>
    </row>
    <row r="746" spans="6:19" ht="15" customHeight="1">
      <c r="F746" s="1"/>
      <c r="G746" s="1"/>
      <c r="H746" s="1"/>
      <c r="I746" s="1"/>
      <c r="J746" s="1"/>
      <c r="K746" s="1"/>
      <c r="L746" s="1"/>
      <c r="M746" s="1"/>
      <c r="N746" s="1"/>
      <c r="O746" s="56"/>
      <c r="P746" s="1"/>
      <c r="Q746" s="1"/>
      <c r="R746" s="16"/>
      <c r="S746" s="8">
        <v>21</v>
      </c>
    </row>
    <row r="747" spans="6:19" ht="15" customHeight="1">
      <c r="F747" s="1"/>
      <c r="G747" s="1"/>
      <c r="H747" s="1"/>
      <c r="I747" s="1"/>
      <c r="J747" s="1"/>
      <c r="K747" s="1"/>
      <c r="L747" s="1"/>
      <c r="M747" s="1"/>
      <c r="N747" s="1"/>
      <c r="O747" s="56"/>
      <c r="P747" s="1"/>
      <c r="Q747" s="1"/>
      <c r="R747" s="16"/>
      <c r="S747" s="8">
        <v>22</v>
      </c>
    </row>
    <row r="748" spans="6:19" ht="15" customHeight="1">
      <c r="F748" s="1"/>
      <c r="G748" s="1"/>
      <c r="H748" s="1"/>
      <c r="I748" s="1"/>
      <c r="J748" s="1"/>
      <c r="K748" s="1"/>
      <c r="L748" s="1"/>
      <c r="M748" s="1"/>
      <c r="N748" s="1"/>
      <c r="O748" s="56"/>
      <c r="P748" s="1"/>
      <c r="Q748" s="1"/>
      <c r="R748" s="16"/>
      <c r="S748" s="8">
        <v>23</v>
      </c>
    </row>
    <row r="749" spans="2:19" ht="15" customHeight="1">
      <c r="B749" s="71" t="s">
        <v>39</v>
      </c>
      <c r="F749" s="1"/>
      <c r="G749" s="6">
        <v>2002</v>
      </c>
      <c r="H749" s="6">
        <v>2003</v>
      </c>
      <c r="I749" s="6">
        <v>2004</v>
      </c>
      <c r="J749" s="6">
        <v>2005</v>
      </c>
      <c r="K749" s="6">
        <v>2006</v>
      </c>
      <c r="L749" s="6">
        <v>2007</v>
      </c>
      <c r="M749" s="6">
        <v>2008</v>
      </c>
      <c r="N749" s="6">
        <v>2009</v>
      </c>
      <c r="O749" s="6">
        <v>2010</v>
      </c>
      <c r="P749" s="6">
        <v>2011</v>
      </c>
      <c r="Q749" s="6">
        <v>2012</v>
      </c>
      <c r="R749" s="16"/>
      <c r="S749" s="8">
        <v>24</v>
      </c>
    </row>
    <row r="750" spans="2:19" ht="15" customHeight="1">
      <c r="B750" s="11" t="s">
        <v>23</v>
      </c>
      <c r="C750" s="11"/>
      <c r="D750" s="11"/>
      <c r="E750" s="11"/>
      <c r="F750" s="11"/>
      <c r="G750" s="41">
        <v>84.6830985915493</v>
      </c>
      <c r="H750" s="41">
        <v>84.41901408450704</v>
      </c>
      <c r="I750" s="41">
        <v>79.30174563591022</v>
      </c>
      <c r="J750" s="41">
        <v>83.46839546191248</v>
      </c>
      <c r="K750" s="41">
        <v>79.58697378872121</v>
      </c>
      <c r="L750" s="41">
        <v>83.32264271969211</v>
      </c>
      <c r="M750" s="41">
        <v>80.04354136429608</v>
      </c>
      <c r="N750" s="41">
        <v>77.02492211838006</v>
      </c>
      <c r="O750" s="41">
        <v>77.12121212121212</v>
      </c>
      <c r="P750" s="41">
        <v>83.10397553516819</v>
      </c>
      <c r="Q750" s="41">
        <v>78.62796833773086</v>
      </c>
      <c r="R750" s="16"/>
      <c r="S750" s="8">
        <v>25</v>
      </c>
    </row>
    <row r="751" spans="2:19" ht="15" customHeight="1">
      <c r="B751" s="11" t="s">
        <v>24</v>
      </c>
      <c r="C751" s="11"/>
      <c r="D751" s="11"/>
      <c r="E751" s="11"/>
      <c r="F751" s="11"/>
      <c r="G751" s="41">
        <v>93.75</v>
      </c>
      <c r="H751" s="41">
        <v>95.67901234567901</v>
      </c>
      <c r="I751" s="41">
        <v>92.91338582677166</v>
      </c>
      <c r="J751" s="41">
        <v>95.65217391304348</v>
      </c>
      <c r="K751" s="41">
        <v>92.89617486338798</v>
      </c>
      <c r="L751" s="41">
        <v>93.14641744548287</v>
      </c>
      <c r="M751" s="41">
        <v>86.30573248407643</v>
      </c>
      <c r="N751" s="41">
        <v>85.95890410958904</v>
      </c>
      <c r="O751" s="41">
        <v>80.54474708171206</v>
      </c>
      <c r="P751" s="41">
        <v>82.99319727891157</v>
      </c>
      <c r="Q751" s="41">
        <v>84.77508650519032</v>
      </c>
      <c r="R751" s="16"/>
      <c r="S751" s="8">
        <v>26</v>
      </c>
    </row>
    <row r="752" spans="2:20" ht="15" customHeight="1">
      <c r="B752" s="11" t="s">
        <v>40</v>
      </c>
      <c r="C752" s="11"/>
      <c r="D752" s="11"/>
      <c r="E752" s="11"/>
      <c r="F752" s="11"/>
      <c r="G752" s="41">
        <v>90</v>
      </c>
      <c r="H752" s="41">
        <v>91.13924050632912</v>
      </c>
      <c r="I752" s="41">
        <v>86.45833333333334</v>
      </c>
      <c r="J752" s="41">
        <v>81.88976377952756</v>
      </c>
      <c r="K752" s="41">
        <v>93.19727891156462</v>
      </c>
      <c r="L752" s="41">
        <v>93.58974358974359</v>
      </c>
      <c r="M752" s="41">
        <v>83.91959798994975</v>
      </c>
      <c r="N752" s="41">
        <v>77.77777777777779</v>
      </c>
      <c r="O752" s="41">
        <v>78.84615384615384</v>
      </c>
      <c r="P752" s="41">
        <v>73.83720930232558</v>
      </c>
      <c r="Q752" s="41">
        <v>79.55801104972376</v>
      </c>
      <c r="R752" s="16"/>
      <c r="S752" s="8">
        <v>27</v>
      </c>
      <c r="T752" s="4">
        <v>1</v>
      </c>
    </row>
    <row r="753" spans="2:20" ht="15" customHeight="1">
      <c r="B753" s="11" t="s">
        <v>26</v>
      </c>
      <c r="C753" s="11"/>
      <c r="D753" s="11"/>
      <c r="E753" s="11"/>
      <c r="F753" s="11"/>
      <c r="G753" s="41">
        <v>91.11111111111111</v>
      </c>
      <c r="H753" s="41">
        <v>81.37931034482759</v>
      </c>
      <c r="I753" s="41">
        <v>88</v>
      </c>
      <c r="J753" s="41">
        <v>85.625</v>
      </c>
      <c r="K753" s="41">
        <v>86.18421052631578</v>
      </c>
      <c r="L753" s="41">
        <v>83.33333333333334</v>
      </c>
      <c r="M753" s="41">
        <v>83.57142857142857</v>
      </c>
      <c r="N753" s="41">
        <v>77.86259541984732</v>
      </c>
      <c r="O753" s="41">
        <v>75.80645161290323</v>
      </c>
      <c r="P753" s="41">
        <v>83.00653594771242</v>
      </c>
      <c r="Q753" s="41">
        <v>77.77777777777779</v>
      </c>
      <c r="R753" s="16"/>
      <c r="S753" s="8">
        <v>28</v>
      </c>
      <c r="T753" s="4">
        <v>2</v>
      </c>
    </row>
    <row r="754" spans="2:20" ht="15" customHeight="1">
      <c r="B754" s="11" t="s">
        <v>44</v>
      </c>
      <c r="C754" s="11"/>
      <c r="D754" s="11"/>
      <c r="E754" s="11"/>
      <c r="F754" s="11"/>
      <c r="G754" s="41" t="s">
        <v>41</v>
      </c>
      <c r="H754" s="41" t="s">
        <v>41</v>
      </c>
      <c r="I754" s="41" t="s">
        <v>41</v>
      </c>
      <c r="J754" s="41">
        <v>95</v>
      </c>
      <c r="K754" s="41">
        <v>100</v>
      </c>
      <c r="L754" s="41">
        <v>75</v>
      </c>
      <c r="M754" s="41">
        <v>90.9090909090909</v>
      </c>
      <c r="N754" s="41">
        <v>84.61538461538461</v>
      </c>
      <c r="O754" s="41">
        <v>96.29629629629629</v>
      </c>
      <c r="P754" s="41">
        <v>88.88888888888889</v>
      </c>
      <c r="Q754" s="41">
        <v>93.33333333333333</v>
      </c>
      <c r="R754" s="17"/>
      <c r="S754" s="8">
        <v>29</v>
      </c>
      <c r="T754" s="4">
        <v>3</v>
      </c>
    </row>
    <row r="755" spans="1:20" ht="15" customHeight="1">
      <c r="A755" s="17"/>
      <c r="B755" s="11" t="s">
        <v>42</v>
      </c>
      <c r="C755" s="11"/>
      <c r="D755" s="11"/>
      <c r="E755" s="11"/>
      <c r="F755" s="11"/>
      <c r="G755" s="41">
        <v>86.02305475504323</v>
      </c>
      <c r="H755" s="41">
        <v>85.67674113009198</v>
      </c>
      <c r="I755" s="41">
        <v>82.22222222222221</v>
      </c>
      <c r="J755" s="41">
        <v>84.98550724637681</v>
      </c>
      <c r="K755" s="41">
        <v>82.95583238958098</v>
      </c>
      <c r="L755" s="41">
        <v>85.66433566433567</v>
      </c>
      <c r="M755" s="41">
        <v>81.78294573643412</v>
      </c>
      <c r="N755" s="41">
        <v>78.57517024620219</v>
      </c>
      <c r="O755" s="41">
        <v>77.94421487603306</v>
      </c>
      <c r="P755" s="41">
        <v>82.3439099283521</v>
      </c>
      <c r="Q755" s="41">
        <v>79.79510529311327</v>
      </c>
      <c r="R755" s="17"/>
      <c r="S755" s="8">
        <v>30</v>
      </c>
      <c r="T755" s="4">
        <v>4</v>
      </c>
    </row>
    <row r="756" spans="1:20" ht="15" customHeight="1">
      <c r="A756" s="17"/>
      <c r="B756" s="50" t="s">
        <v>45</v>
      </c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17"/>
      <c r="S756" s="8">
        <v>31</v>
      </c>
      <c r="T756" s="4">
        <v>5</v>
      </c>
    </row>
    <row r="757" spans="1:20" ht="15" customHeight="1">
      <c r="A757" s="1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17"/>
      <c r="S757" s="8">
        <v>32</v>
      </c>
      <c r="T757" s="4">
        <v>6</v>
      </c>
    </row>
    <row r="758" spans="1:20" ht="15" customHeight="1">
      <c r="A758" s="1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17"/>
      <c r="S758" s="8">
        <v>33</v>
      </c>
      <c r="T758" s="4">
        <v>7</v>
      </c>
    </row>
    <row r="759" spans="1:20" ht="15" customHeight="1">
      <c r="A759" s="1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17"/>
      <c r="S759" s="8">
        <v>34</v>
      </c>
      <c r="T759" s="4">
        <v>8</v>
      </c>
    </row>
    <row r="760" spans="1:20" ht="15" customHeight="1">
      <c r="A760" s="1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17"/>
      <c r="S760" s="8">
        <v>35</v>
      </c>
      <c r="T760" s="4">
        <v>9</v>
      </c>
    </row>
    <row r="761" spans="1:20" ht="15" customHeight="1">
      <c r="A761" s="1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17"/>
      <c r="S761" s="8">
        <v>36</v>
      </c>
      <c r="T761" s="4">
        <v>10</v>
      </c>
    </row>
    <row r="762" spans="1:20" ht="15" customHeight="1">
      <c r="A762" s="1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17"/>
      <c r="S762" s="8">
        <v>37</v>
      </c>
      <c r="T762" s="4">
        <v>11</v>
      </c>
    </row>
    <row r="763" spans="1:20" ht="15" customHeight="1">
      <c r="A763" s="1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17"/>
      <c r="S763" s="8">
        <v>38</v>
      </c>
      <c r="T763" s="4">
        <v>12</v>
      </c>
    </row>
    <row r="764" spans="1:20" ht="15" customHeight="1">
      <c r="A764" s="1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17"/>
      <c r="S764" s="8">
        <v>39</v>
      </c>
      <c r="T764" s="4">
        <v>13</v>
      </c>
    </row>
    <row r="765" spans="1:20" ht="15" customHeight="1">
      <c r="A765" s="1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17"/>
      <c r="S765" s="8">
        <v>40</v>
      </c>
      <c r="T765" s="4">
        <v>14</v>
      </c>
    </row>
    <row r="766" spans="1:20" ht="15" customHeight="1">
      <c r="A766" s="1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17"/>
      <c r="S766" s="8">
        <v>41</v>
      </c>
      <c r="T766" s="4">
        <v>15</v>
      </c>
    </row>
    <row r="767" spans="1:20" ht="15" customHeight="1">
      <c r="A767" s="1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17"/>
      <c r="S767" s="8">
        <v>42</v>
      </c>
      <c r="T767" s="4">
        <v>16</v>
      </c>
    </row>
    <row r="768" spans="1:20" ht="15" customHeight="1">
      <c r="A768" s="1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17"/>
      <c r="S768" s="8">
        <v>43</v>
      </c>
      <c r="T768" s="4">
        <v>17</v>
      </c>
    </row>
    <row r="769" spans="1:20" ht="15" customHeight="1">
      <c r="A769" s="1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17"/>
      <c r="S769" s="8">
        <v>44</v>
      </c>
      <c r="T769" s="4">
        <v>18</v>
      </c>
    </row>
    <row r="770" spans="1:20" ht="15" customHeight="1">
      <c r="A770" s="1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17"/>
      <c r="S770" s="8">
        <v>45</v>
      </c>
      <c r="T770" s="4">
        <v>19</v>
      </c>
    </row>
    <row r="771" spans="1:20" ht="15" customHeight="1">
      <c r="A771" s="1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17"/>
      <c r="S771" s="8">
        <v>46</v>
      </c>
      <c r="T771" s="4">
        <v>20</v>
      </c>
    </row>
    <row r="772" spans="1:20" ht="15" customHeight="1">
      <c r="A772" s="1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17"/>
      <c r="S772" s="8">
        <v>47</v>
      </c>
      <c r="T772" s="4">
        <v>21</v>
      </c>
    </row>
    <row r="773" spans="1:20" ht="15" customHeight="1">
      <c r="A773" s="1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17"/>
      <c r="S773" s="8">
        <v>48</v>
      </c>
      <c r="T773" s="4">
        <v>22</v>
      </c>
    </row>
    <row r="774" spans="1:20" ht="15" customHeight="1">
      <c r="A774" s="1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17"/>
      <c r="S774" s="8">
        <v>49</v>
      </c>
      <c r="T774" s="4">
        <v>23</v>
      </c>
    </row>
    <row r="775" spans="1:20" ht="15" customHeight="1">
      <c r="A775" s="1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17"/>
      <c r="S775" s="8">
        <v>50</v>
      </c>
      <c r="T775" s="4">
        <v>24</v>
      </c>
    </row>
    <row r="776" spans="5:20" ht="15" customHeight="1">
      <c r="E776" s="17"/>
      <c r="F776" s="17"/>
      <c r="S776" s="8">
        <v>51</v>
      </c>
      <c r="T776" s="4">
        <v>25</v>
      </c>
    </row>
    <row r="777" spans="1:19" ht="21.75" customHeight="1">
      <c r="A777" s="117">
        <f>+A722+1</f>
        <v>14</v>
      </c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9">
        <v>0</v>
      </c>
    </row>
    <row r="778" spans="1:19" ht="21.75" customHeight="1">
      <c r="A778" s="117"/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0">
        <v>0</v>
      </c>
    </row>
    <row r="779" spans="1:19" ht="12" customHeight="1">
      <c r="A779" s="116" t="s">
        <v>11</v>
      </c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0">
        <v>0</v>
      </c>
    </row>
    <row r="780" spans="18:19" ht="15" customHeight="1">
      <c r="R780" s="16"/>
      <c r="S780" s="8"/>
    </row>
    <row r="781" spans="2:19" ht="19.5" customHeight="1">
      <c r="B781" s="18" t="s">
        <v>6</v>
      </c>
      <c r="F781" s="1"/>
      <c r="R781" s="16"/>
      <c r="S781" s="8">
        <v>1</v>
      </c>
    </row>
    <row r="782" spans="18:19" ht="15" customHeight="1">
      <c r="R782" s="16"/>
      <c r="S782" s="8">
        <v>2</v>
      </c>
    </row>
    <row r="783" spans="18:19" ht="15" customHeight="1">
      <c r="R783" s="16"/>
      <c r="S783" s="8">
        <v>3</v>
      </c>
    </row>
    <row r="784" spans="18:19" ht="15" customHeight="1">
      <c r="R784" s="16"/>
      <c r="S784" s="8">
        <v>4</v>
      </c>
    </row>
    <row r="785" spans="18:20" ht="15" customHeight="1">
      <c r="R785" s="16"/>
      <c r="S785" s="8">
        <v>5</v>
      </c>
      <c r="T785" s="5"/>
    </row>
    <row r="786" spans="18:19" ht="15" customHeight="1">
      <c r="R786" s="16"/>
      <c r="S786" s="8">
        <v>6</v>
      </c>
    </row>
    <row r="787" spans="15:20" s="5" customFormat="1" ht="15" customHeight="1">
      <c r="O787" s="3"/>
      <c r="R787" s="16"/>
      <c r="S787" s="8">
        <v>7</v>
      </c>
      <c r="T787" s="1"/>
    </row>
    <row r="788" spans="18:19" ht="15" customHeight="1">
      <c r="R788" s="16"/>
      <c r="S788" s="8">
        <v>8</v>
      </c>
    </row>
    <row r="789" spans="18:19" ht="15" customHeight="1">
      <c r="R789" s="16"/>
      <c r="S789" s="8">
        <v>9</v>
      </c>
    </row>
    <row r="790" spans="18:19" ht="15" customHeight="1">
      <c r="R790" s="16"/>
      <c r="S790" s="8">
        <v>10</v>
      </c>
    </row>
    <row r="791" spans="18:19" ht="15" customHeight="1">
      <c r="R791" s="16"/>
      <c r="S791" s="8">
        <v>11</v>
      </c>
    </row>
    <row r="792" spans="18:19" ht="15" customHeight="1">
      <c r="R792" s="16"/>
      <c r="S792" s="8">
        <v>12</v>
      </c>
    </row>
    <row r="793" spans="18:19" ht="15" customHeight="1">
      <c r="R793" s="16"/>
      <c r="S793" s="8">
        <v>13</v>
      </c>
    </row>
    <row r="794" spans="18:19" ht="15" customHeight="1">
      <c r="R794" s="16"/>
      <c r="S794" s="8">
        <v>14</v>
      </c>
    </row>
    <row r="795" spans="18:19" ht="15" customHeight="1">
      <c r="R795" s="16"/>
      <c r="S795" s="8">
        <v>15</v>
      </c>
    </row>
    <row r="796" spans="18:19" ht="15" customHeight="1">
      <c r="R796" s="16"/>
      <c r="S796" s="8">
        <v>16</v>
      </c>
    </row>
    <row r="797" spans="18:19" ht="15" customHeight="1">
      <c r="R797" s="16"/>
      <c r="S797" s="8">
        <v>17</v>
      </c>
    </row>
    <row r="798" spans="18:19" ht="15" customHeight="1">
      <c r="R798" s="16"/>
      <c r="S798" s="8">
        <v>18</v>
      </c>
    </row>
    <row r="799" spans="18:19" ht="15" customHeight="1">
      <c r="R799" s="16"/>
      <c r="S799" s="8">
        <v>19</v>
      </c>
    </row>
    <row r="800" spans="6:19" ht="15" customHeight="1">
      <c r="F800" s="1"/>
      <c r="G800" s="1"/>
      <c r="H800" s="1"/>
      <c r="I800" s="1"/>
      <c r="J800" s="1"/>
      <c r="K800" s="1"/>
      <c r="L800" s="1"/>
      <c r="M800" s="1"/>
      <c r="N800" s="1"/>
      <c r="O800" s="56"/>
      <c r="P800" s="1"/>
      <c r="Q800" s="1"/>
      <c r="R800" s="16"/>
      <c r="S800" s="8">
        <v>20</v>
      </c>
    </row>
    <row r="801" spans="6:19" ht="15" customHeight="1">
      <c r="F801" s="1"/>
      <c r="G801" s="1"/>
      <c r="H801" s="1"/>
      <c r="I801" s="1"/>
      <c r="J801" s="1"/>
      <c r="K801" s="1"/>
      <c r="L801" s="1"/>
      <c r="M801" s="1"/>
      <c r="N801" s="1"/>
      <c r="O801" s="56"/>
      <c r="P801" s="1"/>
      <c r="Q801" s="1"/>
      <c r="R801" s="16"/>
      <c r="S801" s="8">
        <v>21</v>
      </c>
    </row>
    <row r="802" spans="6:19" ht="15" customHeight="1">
      <c r="F802" s="1"/>
      <c r="G802" s="1"/>
      <c r="H802" s="1"/>
      <c r="I802" s="1"/>
      <c r="J802" s="1"/>
      <c r="K802" s="1"/>
      <c r="L802" s="1"/>
      <c r="M802" s="1"/>
      <c r="N802" s="1"/>
      <c r="O802" s="56"/>
      <c r="P802" s="1"/>
      <c r="Q802" s="1"/>
      <c r="R802" s="16"/>
      <c r="S802" s="8">
        <v>22</v>
      </c>
    </row>
    <row r="803" spans="6:19" ht="15" customHeight="1">
      <c r="F803" s="1"/>
      <c r="G803" s="1"/>
      <c r="H803" s="1"/>
      <c r="I803" s="1"/>
      <c r="J803" s="1"/>
      <c r="K803" s="1"/>
      <c r="L803" s="1"/>
      <c r="M803" s="1"/>
      <c r="N803" s="1"/>
      <c r="O803" s="56"/>
      <c r="P803" s="1"/>
      <c r="Q803" s="1"/>
      <c r="R803" s="16"/>
      <c r="S803" s="8">
        <v>23</v>
      </c>
    </row>
    <row r="804" spans="2:19" ht="15" customHeight="1">
      <c r="B804" s="71" t="s">
        <v>99</v>
      </c>
      <c r="G804" s="6">
        <v>2002</v>
      </c>
      <c r="H804" s="6">
        <v>2003</v>
      </c>
      <c r="I804" s="6">
        <v>2004</v>
      </c>
      <c r="J804" s="6">
        <v>2005</v>
      </c>
      <c r="K804" s="6">
        <v>2006</v>
      </c>
      <c r="L804" s="6">
        <v>2007</v>
      </c>
      <c r="M804" s="6">
        <v>2008</v>
      </c>
      <c r="N804" s="6">
        <v>2009</v>
      </c>
      <c r="O804" s="6">
        <v>2010</v>
      </c>
      <c r="P804" s="6">
        <v>2011</v>
      </c>
      <c r="Q804" s="6">
        <v>2012</v>
      </c>
      <c r="R804" s="16"/>
      <c r="S804" s="8">
        <v>24</v>
      </c>
    </row>
    <row r="805" spans="2:36" ht="15" customHeight="1">
      <c r="B805" s="11" t="s">
        <v>36</v>
      </c>
      <c r="C805" s="11"/>
      <c r="D805" s="11"/>
      <c r="E805" s="11"/>
      <c r="F805" s="11"/>
      <c r="G805" s="12">
        <v>1500</v>
      </c>
      <c r="H805" s="12">
        <v>2141</v>
      </c>
      <c r="I805" s="12">
        <v>2595</v>
      </c>
      <c r="J805" s="12">
        <v>2861</v>
      </c>
      <c r="K805" s="12">
        <v>2959</v>
      </c>
      <c r="L805" s="12">
        <v>2981</v>
      </c>
      <c r="M805" s="12">
        <v>2978</v>
      </c>
      <c r="N805" s="12">
        <v>2983</v>
      </c>
      <c r="O805" s="12">
        <v>3072</v>
      </c>
      <c r="P805" s="12">
        <v>2931</v>
      </c>
      <c r="Q805" s="12">
        <v>2750</v>
      </c>
      <c r="S805" s="8">
        <v>25</v>
      </c>
      <c r="U805" s="82"/>
      <c r="V805" s="111">
        <f>+Q810/Q806</f>
        <v>0.8820638820638821</v>
      </c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  <c r="AJ805" s="82"/>
    </row>
    <row r="806" spans="2:36" ht="15" customHeight="1">
      <c r="B806" s="11" t="s">
        <v>4</v>
      </c>
      <c r="C806" s="11"/>
      <c r="D806" s="11"/>
      <c r="E806" s="11"/>
      <c r="F806" s="11"/>
      <c r="G806" s="12">
        <v>732</v>
      </c>
      <c r="H806" s="12">
        <v>1004</v>
      </c>
      <c r="I806" s="12">
        <v>1116</v>
      </c>
      <c r="J806" s="12">
        <v>1305</v>
      </c>
      <c r="K806" s="12">
        <v>1266</v>
      </c>
      <c r="L806" s="12">
        <v>1326</v>
      </c>
      <c r="M806" s="12">
        <v>1349</v>
      </c>
      <c r="N806" s="12">
        <v>1357</v>
      </c>
      <c r="O806" s="12">
        <v>1448</v>
      </c>
      <c r="P806" s="12">
        <v>1306</v>
      </c>
      <c r="Q806" s="12">
        <v>1221</v>
      </c>
      <c r="R806" s="16"/>
      <c r="S806" s="8">
        <v>26</v>
      </c>
      <c r="U806" s="82"/>
      <c r="V806" s="111">
        <f>1-V805</f>
        <v>0.11793611793611791</v>
      </c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2"/>
      <c r="AI806" s="82"/>
      <c r="AJ806" s="82"/>
    </row>
    <row r="807" spans="6:36" ht="15" customHeight="1"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6"/>
      <c r="S807" s="8">
        <v>27</v>
      </c>
      <c r="T807" s="103">
        <v>1</v>
      </c>
      <c r="U807" s="82"/>
      <c r="V807" s="111">
        <f>+Q812/Q806</f>
        <v>0.5716625716625716</v>
      </c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  <c r="AJ807" s="82"/>
    </row>
    <row r="808" spans="2:36" ht="15" customHeight="1">
      <c r="B808" s="71" t="s">
        <v>88</v>
      </c>
      <c r="C808" s="17"/>
      <c r="D808" s="17"/>
      <c r="E808" s="17"/>
      <c r="F808" s="17"/>
      <c r="G808" s="6">
        <v>2002</v>
      </c>
      <c r="H808" s="6">
        <v>2003</v>
      </c>
      <c r="I808" s="6">
        <v>2004</v>
      </c>
      <c r="J808" s="6">
        <v>2005</v>
      </c>
      <c r="K808" s="6">
        <v>2006</v>
      </c>
      <c r="L808" s="6">
        <v>2007</v>
      </c>
      <c r="M808" s="6">
        <v>2008</v>
      </c>
      <c r="N808" s="6">
        <v>2009</v>
      </c>
      <c r="O808" s="6">
        <v>2010</v>
      </c>
      <c r="P808" s="6">
        <v>2011</v>
      </c>
      <c r="Q808" s="6">
        <v>2012</v>
      </c>
      <c r="R808" s="16"/>
      <c r="S808" s="8">
        <v>28</v>
      </c>
      <c r="T808" s="103">
        <v>2</v>
      </c>
      <c r="U808" s="82"/>
      <c r="V808" s="111">
        <f>1-V807</f>
        <v>0.4283374283374284</v>
      </c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2"/>
      <c r="AI808" s="82"/>
      <c r="AJ808" s="82"/>
    </row>
    <row r="809" spans="2:36" ht="15" customHeight="1">
      <c r="B809" s="11" t="s">
        <v>12</v>
      </c>
      <c r="C809" s="11"/>
      <c r="D809" s="11"/>
      <c r="E809" s="11"/>
      <c r="F809" s="11"/>
      <c r="G809" s="15">
        <v>17.78006437897245</v>
      </c>
      <c r="H809" s="15">
        <v>17.94614324727936</v>
      </c>
      <c r="I809" s="15">
        <v>17.93836546375729</v>
      </c>
      <c r="J809" s="15">
        <v>17.73656793680556</v>
      </c>
      <c r="K809" s="15">
        <v>17.729617986910128</v>
      </c>
      <c r="L809" s="15">
        <v>17.688069773083114</v>
      </c>
      <c r="M809" s="15">
        <v>17.60550892321693</v>
      </c>
      <c r="N809" s="15">
        <v>17.759881489322535</v>
      </c>
      <c r="O809" s="15">
        <v>17.83782691438646</v>
      </c>
      <c r="P809" s="15">
        <v>17.915262232254445</v>
      </c>
      <c r="Q809" s="15">
        <v>18</v>
      </c>
      <c r="R809" s="17"/>
      <c r="S809" s="8">
        <v>29</v>
      </c>
      <c r="T809" s="103">
        <v>3</v>
      </c>
      <c r="U809" s="105"/>
      <c r="V809" s="105"/>
      <c r="W809" s="105"/>
      <c r="X809" s="105"/>
      <c r="Y809" s="105"/>
      <c r="Z809" s="106">
        <v>2001</v>
      </c>
      <c r="AA809" s="106">
        <v>2002</v>
      </c>
      <c r="AB809" s="106">
        <v>2003</v>
      </c>
      <c r="AC809" s="106">
        <v>2004</v>
      </c>
      <c r="AD809" s="106">
        <v>2005</v>
      </c>
      <c r="AE809" s="106">
        <v>2006</v>
      </c>
      <c r="AF809" s="106">
        <v>2007</v>
      </c>
      <c r="AG809" s="106">
        <v>2008</v>
      </c>
      <c r="AH809" s="106">
        <v>2009</v>
      </c>
      <c r="AI809" s="106">
        <v>2010</v>
      </c>
      <c r="AJ809" s="106">
        <v>2011</v>
      </c>
    </row>
    <row r="810" spans="1:36" ht="15" customHeight="1">
      <c r="A810" s="17"/>
      <c r="B810" s="11" t="s">
        <v>7</v>
      </c>
      <c r="C810" s="11"/>
      <c r="D810" s="11"/>
      <c r="E810" s="11"/>
      <c r="F810" s="11"/>
      <c r="G810" s="12">
        <v>657</v>
      </c>
      <c r="H810" s="12">
        <v>886</v>
      </c>
      <c r="I810" s="12">
        <v>976</v>
      </c>
      <c r="J810" s="12">
        <v>1121</v>
      </c>
      <c r="K810" s="12">
        <v>1087</v>
      </c>
      <c r="L810" s="12">
        <v>1137</v>
      </c>
      <c r="M810" s="12">
        <v>1168</v>
      </c>
      <c r="N810" s="12">
        <v>1170</v>
      </c>
      <c r="O810" s="12">
        <v>1267</v>
      </c>
      <c r="P810" s="12">
        <v>1147</v>
      </c>
      <c r="Q810" s="12">
        <f>+Q806-Q811</f>
        <v>1077</v>
      </c>
      <c r="R810" s="17"/>
      <c r="S810" s="8">
        <v>30</v>
      </c>
      <c r="T810" s="103">
        <v>4</v>
      </c>
      <c r="U810" s="107" t="s">
        <v>12</v>
      </c>
      <c r="V810" s="107"/>
      <c r="W810" s="107"/>
      <c r="X810" s="107"/>
      <c r="Y810" s="107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</row>
    <row r="811" spans="1:36" ht="15" customHeight="1">
      <c r="A811" s="17"/>
      <c r="B811" s="11" t="s">
        <v>8</v>
      </c>
      <c r="C811" s="11"/>
      <c r="D811" s="11"/>
      <c r="E811" s="11"/>
      <c r="F811" s="11"/>
      <c r="G811" s="12">
        <v>75</v>
      </c>
      <c r="H811" s="12">
        <v>118</v>
      </c>
      <c r="I811" s="12">
        <v>140</v>
      </c>
      <c r="J811" s="12">
        <v>184</v>
      </c>
      <c r="K811" s="12">
        <v>179</v>
      </c>
      <c r="L811" s="12">
        <v>189</v>
      </c>
      <c r="M811" s="12">
        <v>181</v>
      </c>
      <c r="N811" s="12">
        <v>187</v>
      </c>
      <c r="O811" s="12">
        <v>181</v>
      </c>
      <c r="P811" s="12">
        <v>159</v>
      </c>
      <c r="Q811" s="12">
        <v>144</v>
      </c>
      <c r="R811" s="17"/>
      <c r="S811" s="8">
        <v>31</v>
      </c>
      <c r="T811" s="103">
        <v>5</v>
      </c>
      <c r="U811" s="107" t="s">
        <v>13</v>
      </c>
      <c r="V811" s="107"/>
      <c r="W811" s="107"/>
      <c r="X811" s="107"/>
      <c r="Y811" s="107"/>
      <c r="Z811" s="108"/>
      <c r="AA811" s="108"/>
      <c r="AB811" s="108"/>
      <c r="AC811" s="108"/>
      <c r="AD811" s="108"/>
      <c r="AE811" s="108"/>
      <c r="AF811" s="108"/>
      <c r="AG811" s="108"/>
      <c r="AH811" s="108"/>
      <c r="AI811" s="108"/>
      <c r="AJ811" s="108"/>
    </row>
    <row r="812" spans="1:36" ht="15" customHeight="1">
      <c r="A812" s="17"/>
      <c r="B812" s="11" t="s">
        <v>9</v>
      </c>
      <c r="C812" s="11"/>
      <c r="D812" s="11"/>
      <c r="E812" s="11"/>
      <c r="F812" s="11"/>
      <c r="G812" s="12">
        <v>612</v>
      </c>
      <c r="H812" s="12">
        <v>807</v>
      </c>
      <c r="I812" s="12">
        <v>893</v>
      </c>
      <c r="J812" s="12">
        <v>982</v>
      </c>
      <c r="K812" s="12">
        <v>910</v>
      </c>
      <c r="L812" s="12">
        <v>893</v>
      </c>
      <c r="M812" s="12">
        <v>896</v>
      </c>
      <c r="N812" s="12">
        <v>862</v>
      </c>
      <c r="O812" s="12">
        <v>871</v>
      </c>
      <c r="P812" s="12">
        <v>748</v>
      </c>
      <c r="Q812" s="12">
        <f>+Q806-Q813</f>
        <v>698</v>
      </c>
      <c r="R812" s="17"/>
      <c r="S812" s="8">
        <v>32</v>
      </c>
      <c r="T812" s="103">
        <v>6</v>
      </c>
      <c r="U812" s="107" t="s">
        <v>14</v>
      </c>
      <c r="V812" s="107"/>
      <c r="W812" s="107"/>
      <c r="X812" s="107"/>
      <c r="Y812" s="107"/>
      <c r="Z812" s="108"/>
      <c r="AA812" s="108"/>
      <c r="AB812" s="108"/>
      <c r="AC812" s="108"/>
      <c r="AD812" s="108"/>
      <c r="AE812" s="108"/>
      <c r="AF812" s="108"/>
      <c r="AG812" s="108"/>
      <c r="AH812" s="108"/>
      <c r="AI812" s="108"/>
      <c r="AJ812" s="108"/>
    </row>
    <row r="813" spans="1:36" ht="15" customHeight="1">
      <c r="A813" s="17"/>
      <c r="B813" s="11" t="s">
        <v>10</v>
      </c>
      <c r="C813" s="11"/>
      <c r="D813" s="11"/>
      <c r="E813" s="11"/>
      <c r="F813" s="11"/>
      <c r="G813" s="12">
        <v>120</v>
      </c>
      <c r="H813" s="12">
        <v>197</v>
      </c>
      <c r="I813" s="12">
        <v>223</v>
      </c>
      <c r="J813" s="12">
        <v>323</v>
      </c>
      <c r="K813" s="12">
        <v>356</v>
      </c>
      <c r="L813" s="12">
        <v>433</v>
      </c>
      <c r="M813" s="12">
        <v>453</v>
      </c>
      <c r="N813" s="12">
        <v>495</v>
      </c>
      <c r="O813" s="12">
        <v>577</v>
      </c>
      <c r="P813" s="12">
        <v>558</v>
      </c>
      <c r="Q813" s="12">
        <v>523</v>
      </c>
      <c r="R813" s="17"/>
      <c r="S813" s="8">
        <v>33</v>
      </c>
      <c r="T813" s="103">
        <v>7</v>
      </c>
      <c r="U813" s="107" t="s">
        <v>15</v>
      </c>
      <c r="V813" s="107"/>
      <c r="W813" s="107"/>
      <c r="X813" s="107"/>
      <c r="Y813" s="107"/>
      <c r="Z813" s="108"/>
      <c r="AA813" s="108"/>
      <c r="AB813" s="108"/>
      <c r="AC813" s="108"/>
      <c r="AD813" s="108"/>
      <c r="AE813" s="108"/>
      <c r="AF813" s="108"/>
      <c r="AG813" s="108"/>
      <c r="AH813" s="108"/>
      <c r="AI813" s="108"/>
      <c r="AJ813" s="108"/>
    </row>
    <row r="814" spans="1:36" ht="15" customHeight="1">
      <c r="A814" s="17"/>
      <c r="R814" s="17"/>
      <c r="S814" s="8">
        <v>34</v>
      </c>
      <c r="T814" s="103">
        <v>8</v>
      </c>
      <c r="U814" s="107" t="s">
        <v>16</v>
      </c>
      <c r="V814" s="107"/>
      <c r="W814" s="107"/>
      <c r="X814" s="107"/>
      <c r="Y814" s="107"/>
      <c r="Z814" s="108"/>
      <c r="AA814" s="108"/>
      <c r="AB814" s="108"/>
      <c r="AC814" s="108"/>
      <c r="AD814" s="108"/>
      <c r="AE814" s="108"/>
      <c r="AF814" s="108"/>
      <c r="AG814" s="108"/>
      <c r="AH814" s="108"/>
      <c r="AI814" s="108"/>
      <c r="AJ814" s="108"/>
    </row>
    <row r="815" spans="1:36" ht="15" customHeight="1">
      <c r="A815" s="17"/>
      <c r="B815" s="71" t="s">
        <v>122</v>
      </c>
      <c r="G815" s="6">
        <v>2002</v>
      </c>
      <c r="H815" s="6">
        <v>2003</v>
      </c>
      <c r="I815" s="6">
        <v>2004</v>
      </c>
      <c r="J815" s="6">
        <v>2005</v>
      </c>
      <c r="K815" s="6">
        <v>2006</v>
      </c>
      <c r="L815" s="6">
        <v>2007</v>
      </c>
      <c r="M815" s="6">
        <v>2008</v>
      </c>
      <c r="N815" s="6">
        <v>2009</v>
      </c>
      <c r="O815" s="6">
        <v>2010</v>
      </c>
      <c r="P815" s="6">
        <v>2011</v>
      </c>
      <c r="Q815" s="6">
        <v>2012</v>
      </c>
      <c r="R815" s="17"/>
      <c r="S815" s="8">
        <v>35</v>
      </c>
      <c r="T815" s="4">
        <v>9</v>
      </c>
      <c r="U815" s="109"/>
      <c r="V815" s="109"/>
      <c r="W815" s="109"/>
      <c r="X815" s="109"/>
      <c r="Y815" s="109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</row>
    <row r="816" spans="1:36" ht="15" customHeight="1">
      <c r="A816" s="17"/>
      <c r="B816" s="11" t="s">
        <v>17</v>
      </c>
      <c r="C816" s="11"/>
      <c r="D816" s="11"/>
      <c r="E816" s="11"/>
      <c r="F816" s="11"/>
      <c r="G816" s="41">
        <v>60.204081632653065</v>
      </c>
      <c r="H816" s="41">
        <v>58.67446393762184</v>
      </c>
      <c r="I816" s="41">
        <v>55.26315789473685</v>
      </c>
      <c r="J816" s="41">
        <v>51.7797816801139</v>
      </c>
      <c r="K816" s="41">
        <v>53.20855614973262</v>
      </c>
      <c r="L816" s="41">
        <v>54.127705049425586</v>
      </c>
      <c r="M816" s="41">
        <v>52.398316970546986</v>
      </c>
      <c r="N816" s="41">
        <v>51.22699386503068</v>
      </c>
      <c r="O816" s="41">
        <v>50.16058394160584</v>
      </c>
      <c r="P816" s="41">
        <v>50.7998792635074</v>
      </c>
      <c r="Q816" s="41">
        <v>47.89</v>
      </c>
      <c r="R816" s="17"/>
      <c r="S816" s="8">
        <v>36</v>
      </c>
      <c r="T816" s="4">
        <v>10</v>
      </c>
      <c r="U816" s="11"/>
      <c r="V816" s="11"/>
      <c r="W816" s="11"/>
      <c r="X816" s="11"/>
      <c r="Y816" s="1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</row>
    <row r="817" spans="1:36" ht="15" customHeight="1">
      <c r="A817" s="17"/>
      <c r="B817" s="11" t="s">
        <v>18</v>
      </c>
      <c r="C817" s="11"/>
      <c r="D817" s="11"/>
      <c r="E817" s="11"/>
      <c r="F817" s="11"/>
      <c r="G817" s="41">
        <v>17.346938775510203</v>
      </c>
      <c r="H817" s="41">
        <v>19.16829109811566</v>
      </c>
      <c r="I817" s="41">
        <v>20.43673012318029</v>
      </c>
      <c r="J817" s="41">
        <v>24.44233507356431</v>
      </c>
      <c r="K817" s="41">
        <v>22.498090145148968</v>
      </c>
      <c r="L817" s="41">
        <v>22.815923056371894</v>
      </c>
      <c r="M817" s="41">
        <v>24.17952314165498</v>
      </c>
      <c r="N817" s="41">
        <v>24.846625766871167</v>
      </c>
      <c r="O817" s="41">
        <v>25.02189781021898</v>
      </c>
      <c r="P817" s="41">
        <v>26.169634772109866</v>
      </c>
      <c r="Q817" s="41">
        <v>29.14</v>
      </c>
      <c r="R817" s="17"/>
      <c r="S817" s="8">
        <v>37</v>
      </c>
      <c r="T817" s="4">
        <v>11</v>
      </c>
      <c r="U817" s="11"/>
      <c r="V817" s="11"/>
      <c r="W817" s="11"/>
      <c r="X817" s="11"/>
      <c r="Y817" s="1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</row>
    <row r="818" spans="1:20" ht="15" customHeight="1">
      <c r="A818" s="17"/>
      <c r="B818" s="11" t="s">
        <v>31</v>
      </c>
      <c r="C818" s="11"/>
      <c r="D818" s="11"/>
      <c r="E818" s="11"/>
      <c r="F818" s="11"/>
      <c r="G818" s="41">
        <v>5.380333951762523</v>
      </c>
      <c r="H818" s="41">
        <v>5.0682261208577</v>
      </c>
      <c r="I818" s="41">
        <v>6.9428891377379625</v>
      </c>
      <c r="J818" s="41">
        <v>7.071665875652587</v>
      </c>
      <c r="K818" s="41">
        <v>7.18105423987777</v>
      </c>
      <c r="L818" s="41">
        <v>7.18674859738178</v>
      </c>
      <c r="M818" s="41">
        <v>6.872370266479663</v>
      </c>
      <c r="N818" s="41">
        <v>6.38036809815951</v>
      </c>
      <c r="O818" s="41">
        <v>6.715328467153285</v>
      </c>
      <c r="P818" s="41">
        <v>6.9423483247811655</v>
      </c>
      <c r="Q818" s="41">
        <v>6.02</v>
      </c>
      <c r="R818" s="17"/>
      <c r="S818" s="8">
        <v>38</v>
      </c>
      <c r="T818" s="4">
        <v>12</v>
      </c>
    </row>
    <row r="819" spans="1:20" ht="15" customHeight="1">
      <c r="A819" s="17"/>
      <c r="B819" s="11" t="s">
        <v>19</v>
      </c>
      <c r="C819" s="11"/>
      <c r="D819" s="11"/>
      <c r="E819" s="11"/>
      <c r="F819" s="11"/>
      <c r="G819" s="41">
        <v>5.565862708719852</v>
      </c>
      <c r="H819" s="41">
        <v>5.458089668615984</v>
      </c>
      <c r="I819" s="41">
        <v>5.767077267637178</v>
      </c>
      <c r="J819" s="41">
        <v>6.2648315140009485</v>
      </c>
      <c r="K819" s="41">
        <v>6.302521008403361</v>
      </c>
      <c r="L819" s="41">
        <v>6.037937483302164</v>
      </c>
      <c r="M819" s="41">
        <v>6.64796633941094</v>
      </c>
      <c r="N819" s="41">
        <v>7.147239263803681</v>
      </c>
      <c r="O819" s="41">
        <v>6.86131386861314</v>
      </c>
      <c r="P819" s="41">
        <v>6.549954723815272</v>
      </c>
      <c r="Q819" s="41">
        <v>6.02</v>
      </c>
      <c r="R819" s="17"/>
      <c r="S819" s="8">
        <v>39</v>
      </c>
      <c r="T819" s="4">
        <v>13</v>
      </c>
    </row>
    <row r="820" spans="1:20" ht="15" customHeight="1">
      <c r="A820" s="17"/>
      <c r="B820" s="11" t="s">
        <v>32</v>
      </c>
      <c r="C820" s="11"/>
      <c r="D820" s="11"/>
      <c r="E820" s="11"/>
      <c r="F820" s="11"/>
      <c r="G820" s="41">
        <v>4.545454545454546</v>
      </c>
      <c r="H820" s="41">
        <v>4.418453541260559</v>
      </c>
      <c r="I820" s="41">
        <v>4.4232922732362825</v>
      </c>
      <c r="J820" s="41">
        <v>3.369719981015662</v>
      </c>
      <c r="K820" s="41">
        <v>2.826585179526356</v>
      </c>
      <c r="L820" s="41">
        <v>2.5915041410633184</v>
      </c>
      <c r="M820" s="41">
        <v>3.2538569424964936</v>
      </c>
      <c r="N820" s="41">
        <v>3.6809815950920246</v>
      </c>
      <c r="O820" s="41">
        <v>4.467153284671533</v>
      </c>
      <c r="P820" s="41">
        <v>3.4409900392393604</v>
      </c>
      <c r="Q820" s="41">
        <v>3.96</v>
      </c>
      <c r="R820" s="17"/>
      <c r="S820" s="8">
        <v>40</v>
      </c>
      <c r="T820" s="4">
        <v>14</v>
      </c>
    </row>
    <row r="821" spans="1:20" ht="15" customHeight="1">
      <c r="A821" s="17"/>
      <c r="R821" s="17"/>
      <c r="S821" s="8">
        <v>41</v>
      </c>
      <c r="T821" s="4">
        <v>15</v>
      </c>
    </row>
    <row r="822" spans="1:20" ht="15" customHeight="1">
      <c r="A822" s="17"/>
      <c r="R822" s="17"/>
      <c r="S822" s="8">
        <v>42</v>
      </c>
      <c r="T822" s="4">
        <v>16</v>
      </c>
    </row>
    <row r="823" spans="1:20" ht="15" customHeight="1">
      <c r="A823" s="17"/>
      <c r="R823" s="17"/>
      <c r="S823" s="8">
        <v>43</v>
      </c>
      <c r="T823" s="4">
        <v>17</v>
      </c>
    </row>
    <row r="824" spans="1:20" ht="15" customHeight="1">
      <c r="A824" s="17"/>
      <c r="R824" s="17"/>
      <c r="S824" s="8">
        <v>44</v>
      </c>
      <c r="T824" s="4">
        <v>18</v>
      </c>
    </row>
    <row r="825" spans="1:20" ht="15" customHeight="1">
      <c r="A825" s="17"/>
      <c r="R825" s="17"/>
      <c r="S825" s="8">
        <v>45</v>
      </c>
      <c r="T825" s="4">
        <v>19</v>
      </c>
    </row>
    <row r="826" spans="1:20" ht="1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57"/>
      <c r="P826" s="17"/>
      <c r="Q826" s="17"/>
      <c r="R826" s="17"/>
      <c r="S826" s="8">
        <v>46</v>
      </c>
      <c r="T826" s="4">
        <v>20</v>
      </c>
    </row>
    <row r="827" spans="1:20" ht="1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57"/>
      <c r="P827" s="17"/>
      <c r="Q827" s="17"/>
      <c r="R827" s="17"/>
      <c r="S827" s="8">
        <v>47</v>
      </c>
      <c r="T827" s="4">
        <v>21</v>
      </c>
    </row>
    <row r="828" spans="1:20" ht="1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57"/>
      <c r="P828" s="17"/>
      <c r="Q828" s="17"/>
      <c r="R828" s="17"/>
      <c r="S828" s="8">
        <v>48</v>
      </c>
      <c r="T828" s="4">
        <v>22</v>
      </c>
    </row>
    <row r="829" spans="1:20" ht="1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57"/>
      <c r="P829" s="17"/>
      <c r="Q829" s="17"/>
      <c r="R829" s="17"/>
      <c r="S829" s="8">
        <v>49</v>
      </c>
      <c r="T829" s="4">
        <v>23</v>
      </c>
    </row>
    <row r="830" spans="1:20" ht="1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57"/>
      <c r="P830" s="17"/>
      <c r="Q830" s="17"/>
      <c r="R830" s="17"/>
      <c r="S830" s="8">
        <v>50</v>
      </c>
      <c r="T830" s="4">
        <v>24</v>
      </c>
    </row>
    <row r="831" spans="19:20" ht="15" customHeight="1">
      <c r="S831" s="8">
        <v>51</v>
      </c>
      <c r="T831" s="4">
        <v>25</v>
      </c>
    </row>
    <row r="832" spans="1:19" ht="21.75" customHeight="1">
      <c r="A832" s="117">
        <f>+A777+1</f>
        <v>15</v>
      </c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9">
        <v>0</v>
      </c>
    </row>
    <row r="833" spans="1:19" ht="21.75" customHeight="1">
      <c r="A833" s="117"/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0">
        <v>0</v>
      </c>
    </row>
    <row r="834" spans="1:19" ht="12" customHeight="1">
      <c r="A834" s="116" t="s">
        <v>11</v>
      </c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0">
        <v>0</v>
      </c>
    </row>
    <row r="835" spans="18:19" ht="15" customHeight="1">
      <c r="R835" s="16"/>
      <c r="S835" s="8"/>
    </row>
    <row r="836" spans="2:19" ht="19.5" customHeight="1">
      <c r="B836" s="18" t="s">
        <v>62</v>
      </c>
      <c r="F836" s="1"/>
      <c r="R836" s="16"/>
      <c r="S836" s="8">
        <v>1</v>
      </c>
    </row>
    <row r="837" spans="18:19" ht="15" customHeight="1">
      <c r="R837" s="16"/>
      <c r="S837" s="8">
        <v>2</v>
      </c>
    </row>
    <row r="838" spans="18:19" ht="15" customHeight="1">
      <c r="R838" s="16"/>
      <c r="S838" s="8">
        <v>3</v>
      </c>
    </row>
    <row r="839" spans="18:19" ht="15" customHeight="1">
      <c r="R839" s="16"/>
      <c r="S839" s="8">
        <v>4</v>
      </c>
    </row>
    <row r="840" spans="18:20" ht="15" customHeight="1">
      <c r="R840" s="16"/>
      <c r="S840" s="8">
        <v>5</v>
      </c>
      <c r="T840" s="5"/>
    </row>
    <row r="841" spans="6:19" ht="15" customHeight="1"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6"/>
      <c r="S841" s="8">
        <v>6</v>
      </c>
    </row>
    <row r="842" spans="2:20" s="5" customFormat="1" ht="15" customHeight="1">
      <c r="B842" s="70" t="s">
        <v>20</v>
      </c>
      <c r="O842" s="3"/>
      <c r="R842" s="16"/>
      <c r="S842" s="8">
        <v>7</v>
      </c>
      <c r="T842" s="1"/>
    </row>
    <row r="843" spans="7:19" ht="15" customHeight="1"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6"/>
      <c r="S843" s="8">
        <v>8</v>
      </c>
    </row>
    <row r="844" spans="6:19" ht="15" customHeight="1">
      <c r="F844" s="1"/>
      <c r="G844" s="6">
        <v>2002</v>
      </c>
      <c r="H844" s="6">
        <v>2003</v>
      </c>
      <c r="I844" s="6">
        <v>2004</v>
      </c>
      <c r="J844" s="6">
        <v>2005</v>
      </c>
      <c r="K844" s="6">
        <v>2006</v>
      </c>
      <c r="L844" s="6">
        <v>2007</v>
      </c>
      <c r="M844" s="6">
        <v>2008</v>
      </c>
      <c r="N844" s="6">
        <v>2009</v>
      </c>
      <c r="O844" s="6">
        <v>2010</v>
      </c>
      <c r="P844" s="6">
        <v>2011</v>
      </c>
      <c r="Q844" s="6">
        <v>2012</v>
      </c>
      <c r="R844" s="16"/>
      <c r="S844" s="8">
        <v>9</v>
      </c>
    </row>
    <row r="845" spans="2:19" ht="15" customHeight="1">
      <c r="B845" s="11" t="s">
        <v>65</v>
      </c>
      <c r="C845" s="11"/>
      <c r="D845" s="11"/>
      <c r="E845" s="11"/>
      <c r="F845" s="11"/>
      <c r="G845" s="12">
        <v>1001</v>
      </c>
      <c r="H845" s="12">
        <v>1433</v>
      </c>
      <c r="I845" s="12">
        <v>1767</v>
      </c>
      <c r="J845" s="12">
        <v>1963</v>
      </c>
      <c r="K845" s="12">
        <v>1949</v>
      </c>
      <c r="L845" s="12">
        <v>2013</v>
      </c>
      <c r="M845" s="12">
        <v>2137</v>
      </c>
      <c r="N845" s="12">
        <v>2193</v>
      </c>
      <c r="O845" s="12">
        <v>2275</v>
      </c>
      <c r="P845" s="12">
        <v>2229</v>
      </c>
      <c r="Q845" s="12">
        <v>2090</v>
      </c>
      <c r="R845" s="16"/>
      <c r="S845" s="8">
        <v>10</v>
      </c>
    </row>
    <row r="846" spans="2:19" ht="15" customHeight="1">
      <c r="B846" s="11" t="s">
        <v>69</v>
      </c>
      <c r="C846" s="11"/>
      <c r="D846" s="11"/>
      <c r="E846" s="11"/>
      <c r="F846" s="11"/>
      <c r="G846" s="12">
        <v>622</v>
      </c>
      <c r="H846" s="12">
        <v>952</v>
      </c>
      <c r="I846" s="12">
        <v>1122</v>
      </c>
      <c r="J846" s="12">
        <v>1047</v>
      </c>
      <c r="K846" s="12">
        <v>1114</v>
      </c>
      <c r="L846" s="12">
        <v>1068</v>
      </c>
      <c r="M846" s="12">
        <v>793</v>
      </c>
      <c r="N846" s="12">
        <v>613</v>
      </c>
      <c r="O846" s="12">
        <v>580</v>
      </c>
      <c r="P846" s="12">
        <v>559</v>
      </c>
      <c r="Q846" s="12">
        <v>529</v>
      </c>
      <c r="R846" s="16"/>
      <c r="S846" s="8">
        <v>11</v>
      </c>
    </row>
    <row r="847" spans="2:19" ht="15" customHeight="1">
      <c r="B847" s="11" t="s">
        <v>68</v>
      </c>
      <c r="C847" s="11"/>
      <c r="D847" s="11"/>
      <c r="E847" s="11"/>
      <c r="F847" s="11"/>
      <c r="G847" s="12">
        <v>48</v>
      </c>
      <c r="H847" s="12">
        <v>117</v>
      </c>
      <c r="I847" s="12">
        <v>211</v>
      </c>
      <c r="J847" s="12">
        <v>214</v>
      </c>
      <c r="K847" s="12">
        <v>210</v>
      </c>
      <c r="L847" s="12">
        <v>190</v>
      </c>
      <c r="M847" s="12">
        <v>266</v>
      </c>
      <c r="N847" s="12">
        <v>361</v>
      </c>
      <c r="O847" s="12">
        <v>438</v>
      </c>
      <c r="P847" s="12">
        <v>413</v>
      </c>
      <c r="Q847" s="12">
        <v>336</v>
      </c>
      <c r="R847" s="16"/>
      <c r="S847" s="8">
        <v>12</v>
      </c>
    </row>
    <row r="848" spans="2:19" ht="15" customHeight="1">
      <c r="B848" s="11" t="s">
        <v>67</v>
      </c>
      <c r="C848" s="11"/>
      <c r="D848" s="11"/>
      <c r="E848" s="11"/>
      <c r="F848" s="11"/>
      <c r="G848" s="12">
        <v>2</v>
      </c>
      <c r="H848" s="12">
        <v>10</v>
      </c>
      <c r="I848" s="12">
        <v>20</v>
      </c>
      <c r="J848" s="12">
        <v>76</v>
      </c>
      <c r="K848" s="12">
        <v>131</v>
      </c>
      <c r="L848" s="12">
        <v>151</v>
      </c>
      <c r="M848" s="12">
        <v>103</v>
      </c>
      <c r="N848" s="12">
        <v>101</v>
      </c>
      <c r="O848" s="12">
        <v>118</v>
      </c>
      <c r="P848" s="12">
        <v>104</v>
      </c>
      <c r="Q848" s="12">
        <v>104</v>
      </c>
      <c r="R848" s="16"/>
      <c r="S848" s="8">
        <v>13</v>
      </c>
    </row>
    <row r="849" spans="2:19" ht="15" customHeight="1">
      <c r="B849" s="11" t="s">
        <v>71</v>
      </c>
      <c r="C849" s="11"/>
      <c r="D849" s="11"/>
      <c r="E849" s="11"/>
      <c r="F849" s="11"/>
      <c r="G849" s="12">
        <v>36</v>
      </c>
      <c r="H849" s="12">
        <v>56</v>
      </c>
      <c r="I849" s="12">
        <v>55</v>
      </c>
      <c r="J849" s="12">
        <v>53</v>
      </c>
      <c r="K849" s="12">
        <v>41</v>
      </c>
      <c r="L849" s="12">
        <v>42</v>
      </c>
      <c r="M849" s="12">
        <v>35</v>
      </c>
      <c r="N849" s="12">
        <v>30</v>
      </c>
      <c r="O849" s="12">
        <v>49</v>
      </c>
      <c r="P849" s="12">
        <v>65</v>
      </c>
      <c r="Q849" s="12">
        <v>59</v>
      </c>
      <c r="R849" s="16"/>
      <c r="S849" s="8">
        <v>14</v>
      </c>
    </row>
    <row r="850" spans="2:19" ht="15" customHeight="1">
      <c r="B850" s="11" t="s">
        <v>70</v>
      </c>
      <c r="C850" s="11"/>
      <c r="D850" s="11"/>
      <c r="E850" s="11"/>
      <c r="F850" s="11"/>
      <c r="G850" s="12">
        <v>14</v>
      </c>
      <c r="H850" s="12">
        <v>15</v>
      </c>
      <c r="I850" s="12">
        <v>25</v>
      </c>
      <c r="J850" s="12">
        <v>28</v>
      </c>
      <c r="K850" s="12">
        <v>28</v>
      </c>
      <c r="L850" s="12">
        <v>21</v>
      </c>
      <c r="M850" s="12">
        <v>21</v>
      </c>
      <c r="N850" s="12">
        <v>19</v>
      </c>
      <c r="O850" s="12">
        <v>12</v>
      </c>
      <c r="P850" s="12">
        <v>15</v>
      </c>
      <c r="Q850" s="12">
        <v>11</v>
      </c>
      <c r="R850" s="16"/>
      <c r="S850" s="8">
        <v>15</v>
      </c>
    </row>
    <row r="851" spans="2:19" ht="15" customHeight="1">
      <c r="B851" s="11" t="s">
        <v>64</v>
      </c>
      <c r="C851" s="11"/>
      <c r="D851" s="11"/>
      <c r="E851" s="11"/>
      <c r="F851" s="11"/>
      <c r="G851" s="12">
        <v>2</v>
      </c>
      <c r="H851" s="12">
        <v>3</v>
      </c>
      <c r="I851" s="12">
        <v>10</v>
      </c>
      <c r="J851" s="12">
        <v>8</v>
      </c>
      <c r="K851" s="12">
        <v>9</v>
      </c>
      <c r="L851" s="12">
        <v>8</v>
      </c>
      <c r="M851" s="12">
        <v>9</v>
      </c>
      <c r="N851" s="12">
        <v>11</v>
      </c>
      <c r="O851" s="12">
        <v>14</v>
      </c>
      <c r="P851" s="12">
        <v>9</v>
      </c>
      <c r="Q851" s="12">
        <v>14</v>
      </c>
      <c r="R851" s="16"/>
      <c r="S851" s="8">
        <v>16</v>
      </c>
    </row>
    <row r="852" spans="2:19" ht="15" customHeight="1">
      <c r="B852" s="11" t="s">
        <v>63</v>
      </c>
      <c r="C852" s="11"/>
      <c r="D852" s="11"/>
      <c r="E852" s="11"/>
      <c r="F852" s="11"/>
      <c r="G852" s="12">
        <v>1</v>
      </c>
      <c r="H852" s="12">
        <v>3</v>
      </c>
      <c r="I852" s="12">
        <v>19</v>
      </c>
      <c r="J852" s="12">
        <v>42</v>
      </c>
      <c r="K852" s="12">
        <v>35</v>
      </c>
      <c r="L852" s="12">
        <v>21</v>
      </c>
      <c r="M852" s="12">
        <v>21</v>
      </c>
      <c r="N852" s="12">
        <v>18</v>
      </c>
      <c r="O852" s="12">
        <v>14</v>
      </c>
      <c r="P852" s="12">
        <v>8</v>
      </c>
      <c r="Q852" s="12">
        <v>6</v>
      </c>
      <c r="R852" s="16"/>
      <c r="S852" s="8">
        <v>17</v>
      </c>
    </row>
    <row r="853" spans="2:19" ht="15" customHeight="1">
      <c r="B853" s="11" t="s">
        <v>66</v>
      </c>
      <c r="C853" s="11"/>
      <c r="D853" s="11"/>
      <c r="E853" s="11"/>
      <c r="F853" s="11"/>
      <c r="G853" s="12">
        <v>166</v>
      </c>
      <c r="H853" s="12">
        <v>98</v>
      </c>
      <c r="I853" s="12">
        <v>90</v>
      </c>
      <c r="J853" s="12">
        <v>198</v>
      </c>
      <c r="K853" s="12">
        <v>264</v>
      </c>
      <c r="L853" s="12">
        <v>306</v>
      </c>
      <c r="M853" s="12">
        <v>360</v>
      </c>
      <c r="N853" s="12">
        <v>360</v>
      </c>
      <c r="O853" s="12">
        <v>326</v>
      </c>
      <c r="P853" s="12">
        <v>273</v>
      </c>
      <c r="Q853" s="12">
        <v>302</v>
      </c>
      <c r="R853" s="16"/>
      <c r="S853" s="8">
        <v>18</v>
      </c>
    </row>
    <row r="854" spans="2:19" ht="15" customHeight="1">
      <c r="B854" s="11" t="s">
        <v>72</v>
      </c>
      <c r="C854" s="11"/>
      <c r="D854" s="11"/>
      <c r="E854" s="11"/>
      <c r="F854" s="11"/>
      <c r="G854" s="12">
        <v>0</v>
      </c>
      <c r="H854" s="12">
        <v>0</v>
      </c>
      <c r="I854" s="12">
        <v>0</v>
      </c>
      <c r="J854" s="12">
        <v>2</v>
      </c>
      <c r="K854" s="12">
        <v>12</v>
      </c>
      <c r="L854" s="12">
        <v>4</v>
      </c>
      <c r="M854" s="12">
        <v>6</v>
      </c>
      <c r="N854" s="12">
        <v>10</v>
      </c>
      <c r="O854" s="12">
        <v>6</v>
      </c>
      <c r="P854" s="12">
        <v>8</v>
      </c>
      <c r="Q854" s="12">
        <v>7</v>
      </c>
      <c r="R854" s="16"/>
      <c r="S854" s="8">
        <v>19</v>
      </c>
    </row>
    <row r="855" spans="2:19" ht="15" customHeight="1">
      <c r="B855" s="11" t="s">
        <v>102</v>
      </c>
      <c r="C855" s="11"/>
      <c r="D855" s="11"/>
      <c r="E855" s="11"/>
      <c r="F855" s="11"/>
      <c r="G855" s="12">
        <v>1500</v>
      </c>
      <c r="H855" s="12">
        <v>2141</v>
      </c>
      <c r="I855" s="12">
        <v>2595</v>
      </c>
      <c r="J855" s="12">
        <v>2861</v>
      </c>
      <c r="K855" s="12">
        <v>2959</v>
      </c>
      <c r="L855" s="12">
        <v>2981</v>
      </c>
      <c r="M855" s="12">
        <v>2978</v>
      </c>
      <c r="N855" s="12">
        <v>2983</v>
      </c>
      <c r="O855" s="12">
        <v>3072</v>
      </c>
      <c r="P855" s="12">
        <v>2931</v>
      </c>
      <c r="Q855" s="12">
        <v>2750</v>
      </c>
      <c r="R855" s="16"/>
      <c r="S855" s="8">
        <v>20</v>
      </c>
    </row>
    <row r="856" spans="2:19" ht="15" customHeight="1">
      <c r="B856" s="50" t="s">
        <v>101</v>
      </c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6"/>
      <c r="S856" s="8">
        <v>21</v>
      </c>
    </row>
    <row r="857" spans="18:19" ht="15" customHeight="1">
      <c r="R857" s="16"/>
      <c r="S857" s="8">
        <v>22</v>
      </c>
    </row>
    <row r="858" spans="18:19" ht="15" customHeight="1">
      <c r="R858" s="16"/>
      <c r="S858" s="8">
        <v>23</v>
      </c>
    </row>
    <row r="859" spans="2:19" ht="15" customHeight="1">
      <c r="B859" s="70" t="s">
        <v>73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6"/>
      <c r="S859" s="8">
        <v>24</v>
      </c>
    </row>
    <row r="860" spans="6:19" ht="15" customHeight="1"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S860" s="8">
        <v>25</v>
      </c>
    </row>
    <row r="861" spans="6:19" ht="15" customHeight="1">
      <c r="F861" s="1"/>
      <c r="G861" s="6">
        <v>2002</v>
      </c>
      <c r="H861" s="6">
        <v>2003</v>
      </c>
      <c r="I861" s="6">
        <v>2004</v>
      </c>
      <c r="J861" s="6">
        <v>2005</v>
      </c>
      <c r="K861" s="6">
        <v>2006</v>
      </c>
      <c r="L861" s="6">
        <v>2007</v>
      </c>
      <c r="M861" s="6">
        <v>2008</v>
      </c>
      <c r="N861" s="6">
        <v>2009</v>
      </c>
      <c r="O861" s="6">
        <v>2010</v>
      </c>
      <c r="P861" s="6">
        <v>2011</v>
      </c>
      <c r="Q861" s="6">
        <v>2012</v>
      </c>
      <c r="R861" s="16"/>
      <c r="S861" s="8">
        <v>26</v>
      </c>
    </row>
    <row r="862" spans="2:20" ht="15" customHeight="1">
      <c r="B862" s="11" t="s">
        <v>65</v>
      </c>
      <c r="C862" s="11"/>
      <c r="D862" s="11"/>
      <c r="E862" s="11"/>
      <c r="F862" s="11"/>
      <c r="G862" s="12">
        <v>1177</v>
      </c>
      <c r="H862" s="12">
        <v>1758</v>
      </c>
      <c r="I862" s="12">
        <v>2181</v>
      </c>
      <c r="J862" s="12">
        <v>2400</v>
      </c>
      <c r="K862" s="12">
        <v>2373</v>
      </c>
      <c r="L862" s="12">
        <v>2260</v>
      </c>
      <c r="M862" s="12">
        <v>2298</v>
      </c>
      <c r="N862" s="12">
        <v>2355</v>
      </c>
      <c r="O862" s="12">
        <v>2411</v>
      </c>
      <c r="P862" s="12">
        <v>2385</v>
      </c>
      <c r="Q862" s="12">
        <v>2209</v>
      </c>
      <c r="R862" s="16"/>
      <c r="S862" s="8">
        <v>27</v>
      </c>
      <c r="T862" s="4">
        <v>1</v>
      </c>
    </row>
    <row r="863" spans="2:20" ht="15" customHeight="1">
      <c r="B863" s="11" t="s">
        <v>69</v>
      </c>
      <c r="C863" s="11"/>
      <c r="D863" s="11"/>
      <c r="E863" s="11"/>
      <c r="F863" s="11"/>
      <c r="G863" s="12">
        <v>729</v>
      </c>
      <c r="H863" s="12">
        <v>1102</v>
      </c>
      <c r="I863" s="12">
        <v>1297</v>
      </c>
      <c r="J863" s="12">
        <v>1167</v>
      </c>
      <c r="K863" s="12">
        <v>1259</v>
      </c>
      <c r="L863" s="12">
        <v>1175</v>
      </c>
      <c r="M863" s="12">
        <v>829</v>
      </c>
      <c r="N863" s="12">
        <v>632</v>
      </c>
      <c r="O863" s="12">
        <v>598</v>
      </c>
      <c r="P863" s="12">
        <v>580</v>
      </c>
      <c r="Q863" s="12">
        <v>544</v>
      </c>
      <c r="R863" s="16"/>
      <c r="S863" s="8">
        <v>28</v>
      </c>
      <c r="T863" s="4">
        <v>2</v>
      </c>
    </row>
    <row r="864" spans="2:20" ht="15" customHeight="1">
      <c r="B864" s="11" t="s">
        <v>68</v>
      </c>
      <c r="C864" s="11"/>
      <c r="D864" s="11"/>
      <c r="E864" s="11"/>
      <c r="F864" s="11"/>
      <c r="G864" s="12">
        <v>51</v>
      </c>
      <c r="H864" s="12">
        <v>122</v>
      </c>
      <c r="I864" s="12">
        <v>224</v>
      </c>
      <c r="J864" s="12">
        <v>221</v>
      </c>
      <c r="K864" s="12">
        <v>222</v>
      </c>
      <c r="L864" s="12">
        <v>199</v>
      </c>
      <c r="M864" s="12">
        <v>281</v>
      </c>
      <c r="N864" s="12">
        <v>373</v>
      </c>
      <c r="O864" s="12">
        <v>448</v>
      </c>
      <c r="P864" s="12">
        <v>423</v>
      </c>
      <c r="Q864" s="12">
        <v>341</v>
      </c>
      <c r="R864" s="17"/>
      <c r="S864" s="8">
        <v>29</v>
      </c>
      <c r="T864" s="4">
        <v>3</v>
      </c>
    </row>
    <row r="865" spans="1:20" ht="15" customHeight="1">
      <c r="A865" s="17"/>
      <c r="B865" s="11" t="s">
        <v>103</v>
      </c>
      <c r="C865" s="11"/>
      <c r="D865" s="11"/>
      <c r="E865" s="11"/>
      <c r="F865" s="11"/>
      <c r="G865" s="12">
        <v>2</v>
      </c>
      <c r="H865" s="12">
        <v>10</v>
      </c>
      <c r="I865" s="12">
        <v>21</v>
      </c>
      <c r="J865" s="12">
        <v>79</v>
      </c>
      <c r="K865" s="12">
        <v>145</v>
      </c>
      <c r="L865" s="12">
        <v>157</v>
      </c>
      <c r="M865" s="12">
        <v>104</v>
      </c>
      <c r="N865" s="12">
        <v>106</v>
      </c>
      <c r="O865" s="12">
        <v>122</v>
      </c>
      <c r="P865" s="12">
        <v>104</v>
      </c>
      <c r="Q865" s="12">
        <v>105</v>
      </c>
      <c r="R865" s="17"/>
      <c r="S865" s="8">
        <v>30</v>
      </c>
      <c r="T865" s="4">
        <v>4</v>
      </c>
    </row>
    <row r="866" spans="1:20" ht="15" customHeight="1">
      <c r="A866" s="17"/>
      <c r="B866" s="11" t="s">
        <v>71</v>
      </c>
      <c r="C866" s="11"/>
      <c r="D866" s="11"/>
      <c r="E866" s="11"/>
      <c r="F866" s="11"/>
      <c r="G866" s="12">
        <v>39</v>
      </c>
      <c r="H866" s="12">
        <v>60</v>
      </c>
      <c r="I866" s="12">
        <v>60</v>
      </c>
      <c r="J866" s="12">
        <v>54</v>
      </c>
      <c r="K866" s="12">
        <v>45</v>
      </c>
      <c r="L866" s="12">
        <v>42</v>
      </c>
      <c r="M866" s="12">
        <v>35</v>
      </c>
      <c r="N866" s="12">
        <v>30</v>
      </c>
      <c r="O866" s="12">
        <v>50</v>
      </c>
      <c r="P866" s="12">
        <v>65</v>
      </c>
      <c r="Q866" s="12">
        <v>59</v>
      </c>
      <c r="R866" s="17"/>
      <c r="S866" s="8">
        <v>31</v>
      </c>
      <c r="T866" s="4">
        <v>5</v>
      </c>
    </row>
    <row r="867" spans="1:20" ht="15" customHeight="1">
      <c r="A867" s="17"/>
      <c r="B867" s="11" t="s">
        <v>70</v>
      </c>
      <c r="C867" s="11"/>
      <c r="D867" s="11"/>
      <c r="E867" s="11"/>
      <c r="F867" s="11"/>
      <c r="G867" s="12">
        <v>14</v>
      </c>
      <c r="H867" s="12">
        <v>16</v>
      </c>
      <c r="I867" s="12">
        <v>28</v>
      </c>
      <c r="J867" s="12">
        <v>36</v>
      </c>
      <c r="K867" s="12">
        <v>32</v>
      </c>
      <c r="L867" s="12">
        <v>25</v>
      </c>
      <c r="M867" s="12">
        <v>21</v>
      </c>
      <c r="N867" s="12">
        <v>20</v>
      </c>
      <c r="O867" s="12">
        <v>15</v>
      </c>
      <c r="P867" s="12">
        <v>16</v>
      </c>
      <c r="Q867" s="12">
        <v>11</v>
      </c>
      <c r="R867" s="17"/>
      <c r="S867" s="8">
        <v>32</v>
      </c>
      <c r="T867" s="4">
        <v>6</v>
      </c>
    </row>
    <row r="868" spans="1:20" ht="15" customHeight="1">
      <c r="A868" s="17"/>
      <c r="B868" s="11" t="s">
        <v>64</v>
      </c>
      <c r="C868" s="11"/>
      <c r="D868" s="11"/>
      <c r="E868" s="11"/>
      <c r="F868" s="11"/>
      <c r="G868" s="12">
        <v>2</v>
      </c>
      <c r="H868" s="12">
        <v>3</v>
      </c>
      <c r="I868" s="12">
        <v>10</v>
      </c>
      <c r="J868" s="12">
        <v>10</v>
      </c>
      <c r="K868" s="12">
        <v>10</v>
      </c>
      <c r="L868" s="12">
        <v>8</v>
      </c>
      <c r="M868" s="12">
        <v>9</v>
      </c>
      <c r="N868" s="12">
        <v>11</v>
      </c>
      <c r="O868" s="12">
        <v>16</v>
      </c>
      <c r="P868" s="12">
        <v>10</v>
      </c>
      <c r="Q868" s="12">
        <v>15</v>
      </c>
      <c r="R868" s="17"/>
      <c r="S868" s="8">
        <v>33</v>
      </c>
      <c r="T868" s="4">
        <v>7</v>
      </c>
    </row>
    <row r="869" spans="1:20" ht="15" customHeight="1">
      <c r="A869" s="17"/>
      <c r="B869" s="11" t="s">
        <v>63</v>
      </c>
      <c r="C869" s="11"/>
      <c r="D869" s="11"/>
      <c r="E869" s="11"/>
      <c r="F869" s="11"/>
      <c r="G869" s="12">
        <v>1</v>
      </c>
      <c r="H869" s="12">
        <v>3</v>
      </c>
      <c r="I869" s="12">
        <v>19</v>
      </c>
      <c r="J869" s="12">
        <v>44</v>
      </c>
      <c r="K869" s="12">
        <v>36</v>
      </c>
      <c r="L869" s="12">
        <v>23</v>
      </c>
      <c r="M869" s="12">
        <v>21</v>
      </c>
      <c r="N869" s="12">
        <v>19</v>
      </c>
      <c r="O869" s="12">
        <v>15</v>
      </c>
      <c r="P869" s="12">
        <v>8</v>
      </c>
      <c r="Q869" s="12">
        <v>6</v>
      </c>
      <c r="R869" s="17"/>
      <c r="S869" s="8">
        <v>34</v>
      </c>
      <c r="T869" s="4">
        <v>8</v>
      </c>
    </row>
    <row r="870" spans="1:20" ht="15" customHeight="1">
      <c r="A870" s="17"/>
      <c r="B870" s="11" t="s">
        <v>66</v>
      </c>
      <c r="C870" s="11"/>
      <c r="D870" s="11"/>
      <c r="E870" s="11"/>
      <c r="F870" s="11"/>
      <c r="G870" s="12">
        <v>167</v>
      </c>
      <c r="H870" s="12">
        <v>98</v>
      </c>
      <c r="I870" s="12">
        <v>91</v>
      </c>
      <c r="J870" s="12">
        <v>200</v>
      </c>
      <c r="K870" s="12">
        <v>264</v>
      </c>
      <c r="L870" s="12">
        <v>308</v>
      </c>
      <c r="M870" s="12">
        <v>363</v>
      </c>
      <c r="N870" s="12">
        <v>361</v>
      </c>
      <c r="O870" s="12">
        <v>327</v>
      </c>
      <c r="P870" s="12">
        <v>273</v>
      </c>
      <c r="Q870" s="12">
        <v>304</v>
      </c>
      <c r="R870" s="17"/>
      <c r="S870" s="8">
        <v>35</v>
      </c>
      <c r="T870" s="4">
        <v>9</v>
      </c>
    </row>
    <row r="871" spans="1:20" ht="15" customHeight="1">
      <c r="A871" s="17"/>
      <c r="B871" s="11" t="s">
        <v>72</v>
      </c>
      <c r="C871" s="11"/>
      <c r="D871" s="11"/>
      <c r="E871" s="11"/>
      <c r="F871" s="11"/>
      <c r="G871" s="12">
        <v>0</v>
      </c>
      <c r="H871" s="12">
        <v>0</v>
      </c>
      <c r="I871" s="12">
        <v>0</v>
      </c>
      <c r="J871" s="12">
        <v>3</v>
      </c>
      <c r="K871" s="12">
        <v>12</v>
      </c>
      <c r="L871" s="12">
        <v>4</v>
      </c>
      <c r="M871" s="12">
        <v>6</v>
      </c>
      <c r="N871" s="12">
        <v>10</v>
      </c>
      <c r="O871" s="12">
        <v>6</v>
      </c>
      <c r="P871" s="12">
        <v>8</v>
      </c>
      <c r="Q871" s="12">
        <v>7</v>
      </c>
      <c r="R871" s="17"/>
      <c r="S871" s="8">
        <v>36</v>
      </c>
      <c r="T871" s="4">
        <v>10</v>
      </c>
    </row>
    <row r="872" spans="1:20" ht="15" customHeight="1">
      <c r="A872" s="17"/>
      <c r="B872" s="11" t="s">
        <v>104</v>
      </c>
      <c r="C872" s="11"/>
      <c r="D872" s="11"/>
      <c r="E872" s="11"/>
      <c r="F872" s="11"/>
      <c r="G872" s="12">
        <v>2182</v>
      </c>
      <c r="H872" s="12">
        <v>3172</v>
      </c>
      <c r="I872" s="12">
        <v>3931</v>
      </c>
      <c r="J872" s="12">
        <v>4213</v>
      </c>
      <c r="K872" s="12">
        <v>4398</v>
      </c>
      <c r="L872" s="12">
        <v>4201</v>
      </c>
      <c r="M872" s="12">
        <v>3967</v>
      </c>
      <c r="N872" s="12">
        <v>3917</v>
      </c>
      <c r="O872" s="12">
        <v>4008</v>
      </c>
      <c r="P872" s="12">
        <v>3872</v>
      </c>
      <c r="Q872" s="12">
        <v>3601</v>
      </c>
      <c r="R872" s="17"/>
      <c r="S872" s="8">
        <v>37</v>
      </c>
      <c r="T872" s="4">
        <v>11</v>
      </c>
    </row>
    <row r="873" spans="1:20" ht="15" customHeight="1">
      <c r="A873" s="1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7"/>
      <c r="S873" s="8">
        <v>38</v>
      </c>
      <c r="T873" s="4">
        <v>12</v>
      </c>
    </row>
    <row r="874" spans="1:20" ht="15" customHeight="1">
      <c r="A874" s="17"/>
      <c r="F874" s="1"/>
      <c r="G874" s="1"/>
      <c r="H874" s="1"/>
      <c r="I874" s="1"/>
      <c r="J874" s="1"/>
      <c r="K874" s="1"/>
      <c r="L874" s="1"/>
      <c r="M874" s="1"/>
      <c r="N874" s="1"/>
      <c r="O874" s="56"/>
      <c r="P874" s="1"/>
      <c r="Q874" s="1"/>
      <c r="R874" s="17"/>
      <c r="S874" s="8">
        <v>39</v>
      </c>
      <c r="T874" s="4">
        <v>13</v>
      </c>
    </row>
    <row r="875" spans="1:20" ht="15" customHeight="1">
      <c r="A875" s="17"/>
      <c r="F875" s="1"/>
      <c r="G875" s="1"/>
      <c r="H875" s="1"/>
      <c r="I875" s="1"/>
      <c r="J875" s="1"/>
      <c r="K875" s="1"/>
      <c r="L875" s="1"/>
      <c r="M875" s="1"/>
      <c r="N875" s="1"/>
      <c r="O875" s="56"/>
      <c r="P875" s="1"/>
      <c r="Q875" s="1"/>
      <c r="R875" s="17"/>
      <c r="S875" s="8">
        <v>40</v>
      </c>
      <c r="T875" s="4">
        <v>14</v>
      </c>
    </row>
    <row r="876" spans="1:20" ht="15" customHeight="1">
      <c r="A876" s="17"/>
      <c r="R876" s="17"/>
      <c r="S876" s="8">
        <v>41</v>
      </c>
      <c r="T876" s="4">
        <v>15</v>
      </c>
    </row>
    <row r="877" spans="1:20" ht="15" customHeight="1">
      <c r="A877" s="17"/>
      <c r="R877" s="17"/>
      <c r="S877" s="8">
        <v>42</v>
      </c>
      <c r="T877" s="4">
        <v>16</v>
      </c>
    </row>
    <row r="878" spans="1:20" ht="15" customHeight="1">
      <c r="A878" s="17"/>
      <c r="R878" s="17"/>
      <c r="S878" s="8">
        <v>43</v>
      </c>
      <c r="T878" s="4">
        <v>17</v>
      </c>
    </row>
    <row r="879" spans="1:20" ht="15" customHeight="1">
      <c r="A879" s="17"/>
      <c r="R879" s="17"/>
      <c r="S879" s="8">
        <v>44</v>
      </c>
      <c r="T879" s="4">
        <v>18</v>
      </c>
    </row>
    <row r="880" spans="1:20" ht="15" customHeight="1">
      <c r="A880" s="17"/>
      <c r="R880" s="17"/>
      <c r="S880" s="8">
        <v>45</v>
      </c>
      <c r="T880" s="4">
        <v>19</v>
      </c>
    </row>
    <row r="881" spans="1:20" ht="1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57"/>
      <c r="P881" s="17"/>
      <c r="Q881" s="17"/>
      <c r="R881" s="17"/>
      <c r="S881" s="8">
        <v>46</v>
      </c>
      <c r="T881" s="4">
        <v>20</v>
      </c>
    </row>
    <row r="882" spans="1:20" ht="1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57"/>
      <c r="P882" s="17"/>
      <c r="Q882" s="17"/>
      <c r="R882" s="17"/>
      <c r="S882" s="8">
        <v>47</v>
      </c>
      <c r="T882" s="4">
        <v>21</v>
      </c>
    </row>
    <row r="883" spans="1:20" ht="1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57"/>
      <c r="P883" s="17"/>
      <c r="Q883" s="17"/>
      <c r="R883" s="17"/>
      <c r="S883" s="8">
        <v>48</v>
      </c>
      <c r="T883" s="4">
        <v>22</v>
      </c>
    </row>
    <row r="884" spans="1:20" ht="1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57"/>
      <c r="P884" s="17"/>
      <c r="Q884" s="17"/>
      <c r="R884" s="17"/>
      <c r="S884" s="8">
        <v>49</v>
      </c>
      <c r="T884" s="4">
        <v>23</v>
      </c>
    </row>
    <row r="885" spans="1:20" ht="1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57"/>
      <c r="P885" s="17"/>
      <c r="Q885" s="17"/>
      <c r="R885" s="17"/>
      <c r="S885" s="8">
        <v>50</v>
      </c>
      <c r="T885" s="4">
        <v>24</v>
      </c>
    </row>
    <row r="886" spans="19:20" ht="15" customHeight="1">
      <c r="S886" s="8">
        <v>51</v>
      </c>
      <c r="T886" s="4">
        <v>25</v>
      </c>
    </row>
    <row r="887" spans="1:19" ht="21.75" customHeight="1">
      <c r="A887" s="117">
        <f>+A832+1</f>
        <v>16</v>
      </c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9">
        <v>0</v>
      </c>
    </row>
    <row r="888" spans="1:19" ht="21.75" customHeight="1">
      <c r="A888" s="117"/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0">
        <v>0</v>
      </c>
    </row>
    <row r="889" spans="1:19" ht="12" customHeight="1">
      <c r="A889" s="116" t="s">
        <v>11</v>
      </c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0">
        <v>0</v>
      </c>
    </row>
    <row r="890" spans="18:19" ht="15" customHeight="1">
      <c r="R890" s="16"/>
      <c r="S890" s="8"/>
    </row>
    <row r="891" spans="2:19" ht="19.5" customHeight="1">
      <c r="B891" s="18" t="s">
        <v>75</v>
      </c>
      <c r="F891" s="1"/>
      <c r="R891" s="16"/>
      <c r="S891" s="8">
        <v>1</v>
      </c>
    </row>
    <row r="892" spans="18:19" ht="15" customHeight="1">
      <c r="R892" s="16"/>
      <c r="S892" s="8">
        <v>2</v>
      </c>
    </row>
    <row r="893" spans="18:19" ht="15" customHeight="1">
      <c r="R893" s="16"/>
      <c r="S893" s="8">
        <v>3</v>
      </c>
    </row>
    <row r="894" spans="18:19" ht="15" customHeight="1">
      <c r="R894" s="16"/>
      <c r="S894" s="8">
        <v>4</v>
      </c>
    </row>
    <row r="895" spans="18:20" ht="15" customHeight="1">
      <c r="R895" s="16"/>
      <c r="S895" s="8">
        <v>5</v>
      </c>
      <c r="T895" s="5"/>
    </row>
    <row r="896" spans="18:19" ht="15" customHeight="1">
      <c r="R896" s="16"/>
      <c r="S896" s="8">
        <v>6</v>
      </c>
    </row>
    <row r="897" spans="15:20" s="5" customFormat="1" ht="15" customHeight="1">
      <c r="O897" s="3"/>
      <c r="R897" s="16"/>
      <c r="S897" s="8">
        <v>7</v>
      </c>
      <c r="T897" s="1"/>
    </row>
    <row r="898" spans="18:38" ht="15" customHeight="1">
      <c r="R898" s="16"/>
      <c r="S898" s="8">
        <v>8</v>
      </c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8:38" ht="15" customHeight="1">
      <c r="R899" s="16"/>
      <c r="S899" s="8">
        <v>9</v>
      </c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8:38" ht="15" customHeight="1">
      <c r="R900" s="16"/>
      <c r="S900" s="8">
        <v>10</v>
      </c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8:38" ht="15" customHeight="1">
      <c r="R901" s="16"/>
      <c r="S901" s="8">
        <v>11</v>
      </c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8:38" ht="15" customHeight="1">
      <c r="R902" s="16"/>
      <c r="S902" s="8">
        <v>12</v>
      </c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8:38" ht="15" customHeight="1">
      <c r="R903" s="16"/>
      <c r="S903" s="8">
        <v>13</v>
      </c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8:38" ht="15" customHeight="1">
      <c r="R904" s="16"/>
      <c r="S904" s="8">
        <v>14</v>
      </c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8:38" ht="15" customHeight="1">
      <c r="R905" s="16"/>
      <c r="S905" s="8">
        <v>15</v>
      </c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8:38" ht="15" customHeight="1">
      <c r="R906" s="16"/>
      <c r="S906" s="8">
        <v>16</v>
      </c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8:38" ht="15" customHeight="1">
      <c r="R907" s="16"/>
      <c r="S907" s="8">
        <v>17</v>
      </c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8:38" ht="15" customHeight="1">
      <c r="R908" s="16"/>
      <c r="S908" s="8">
        <v>18</v>
      </c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8:38" ht="15" customHeight="1">
      <c r="R909" s="16"/>
      <c r="S909" s="8">
        <v>19</v>
      </c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6:38" ht="15" customHeight="1">
      <c r="F910" s="1"/>
      <c r="G910" s="1"/>
      <c r="H910" s="1"/>
      <c r="I910" s="1"/>
      <c r="J910" s="1"/>
      <c r="K910" s="1"/>
      <c r="L910" s="1"/>
      <c r="M910" s="1"/>
      <c r="N910" s="1"/>
      <c r="O910" s="56"/>
      <c r="P910" s="1"/>
      <c r="Q910" s="1"/>
      <c r="R910" s="16"/>
      <c r="S910" s="8">
        <v>20</v>
      </c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6:38" ht="15" customHeight="1">
      <c r="F911" s="1"/>
      <c r="G911" s="1"/>
      <c r="H911" s="1"/>
      <c r="I911" s="1"/>
      <c r="J911" s="1"/>
      <c r="K911" s="1"/>
      <c r="L911" s="1"/>
      <c r="M911" s="1"/>
      <c r="N911" s="1"/>
      <c r="O911" s="56"/>
      <c r="P911" s="1"/>
      <c r="Q911" s="1"/>
      <c r="R911" s="16"/>
      <c r="S911" s="8">
        <v>21</v>
      </c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6:38" ht="15" customHeight="1">
      <c r="F912" s="1"/>
      <c r="G912" s="1"/>
      <c r="H912" s="1"/>
      <c r="I912" s="1"/>
      <c r="J912" s="1"/>
      <c r="K912" s="1"/>
      <c r="L912" s="1"/>
      <c r="M912" s="1"/>
      <c r="N912" s="1"/>
      <c r="O912" s="56"/>
      <c r="P912" s="1"/>
      <c r="Q912" s="1"/>
      <c r="R912" s="16"/>
      <c r="S912" s="8">
        <v>22</v>
      </c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6:38" ht="15" customHeight="1">
      <c r="F913" s="1"/>
      <c r="G913" s="1"/>
      <c r="H913" s="1"/>
      <c r="I913" s="1"/>
      <c r="J913" s="1"/>
      <c r="K913" s="1"/>
      <c r="L913" s="1"/>
      <c r="M913" s="1"/>
      <c r="N913" s="1"/>
      <c r="O913" s="56"/>
      <c r="P913" s="1"/>
      <c r="Q913" s="1"/>
      <c r="R913" s="16"/>
      <c r="S913" s="8">
        <v>23</v>
      </c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2:38" ht="15" customHeight="1">
      <c r="B914" s="71" t="s">
        <v>99</v>
      </c>
      <c r="G914" s="6">
        <v>2002</v>
      </c>
      <c r="H914" s="6">
        <v>2003</v>
      </c>
      <c r="I914" s="6">
        <v>2004</v>
      </c>
      <c r="J914" s="6">
        <v>2005</v>
      </c>
      <c r="K914" s="6">
        <v>2006</v>
      </c>
      <c r="L914" s="6">
        <v>2007</v>
      </c>
      <c r="M914" s="6">
        <v>2008</v>
      </c>
      <c r="N914" s="6">
        <v>2009</v>
      </c>
      <c r="O914" s="6">
        <v>2010</v>
      </c>
      <c r="P914" s="6">
        <v>2011</v>
      </c>
      <c r="Q914" s="6">
        <v>2012</v>
      </c>
      <c r="R914" s="16"/>
      <c r="S914" s="8">
        <v>24</v>
      </c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2:38" ht="15" customHeight="1">
      <c r="B915" s="11" t="s">
        <v>36</v>
      </c>
      <c r="C915" s="11"/>
      <c r="D915" s="11"/>
      <c r="E915" s="11"/>
      <c r="F915" s="11"/>
      <c r="G915" s="12">
        <v>522</v>
      </c>
      <c r="H915" s="12">
        <v>583</v>
      </c>
      <c r="I915" s="12">
        <v>559</v>
      </c>
      <c r="J915" s="12">
        <v>616</v>
      </c>
      <c r="K915" s="12">
        <v>590</v>
      </c>
      <c r="L915" s="12">
        <v>593</v>
      </c>
      <c r="M915" s="12">
        <v>642</v>
      </c>
      <c r="N915" s="12">
        <v>630</v>
      </c>
      <c r="O915" s="12">
        <v>614</v>
      </c>
      <c r="P915" s="12">
        <v>586</v>
      </c>
      <c r="Q915" s="12">
        <v>582</v>
      </c>
      <c r="R915" s="16"/>
      <c r="S915" s="8">
        <v>25</v>
      </c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2:38" ht="15" customHeight="1">
      <c r="B916" s="11" t="s">
        <v>4</v>
      </c>
      <c r="C916" s="11"/>
      <c r="D916" s="11"/>
      <c r="E916" s="11"/>
      <c r="F916" s="11"/>
      <c r="G916" s="12">
        <v>185</v>
      </c>
      <c r="H916" s="12">
        <v>224</v>
      </c>
      <c r="I916" s="12">
        <v>236</v>
      </c>
      <c r="J916" s="12">
        <v>237</v>
      </c>
      <c r="K916" s="12">
        <v>249</v>
      </c>
      <c r="L916" s="12">
        <v>267</v>
      </c>
      <c r="M916" s="12">
        <v>289</v>
      </c>
      <c r="N916" s="12">
        <v>301</v>
      </c>
      <c r="O916" s="12">
        <v>285</v>
      </c>
      <c r="P916" s="12">
        <v>295</v>
      </c>
      <c r="Q916" s="12">
        <v>264</v>
      </c>
      <c r="R916" s="16"/>
      <c r="S916" s="8">
        <v>26</v>
      </c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6:38" ht="15" customHeight="1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6"/>
      <c r="S917" s="8">
        <v>27</v>
      </c>
      <c r="T917" s="4">
        <v>1</v>
      </c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2:38" ht="15" customHeight="1">
      <c r="B918" s="71" t="s">
        <v>88</v>
      </c>
      <c r="C918" s="17"/>
      <c r="D918" s="17"/>
      <c r="E918" s="17"/>
      <c r="F918" s="17"/>
      <c r="G918" s="6">
        <v>2002</v>
      </c>
      <c r="H918" s="6">
        <v>2003</v>
      </c>
      <c r="I918" s="6">
        <v>2004</v>
      </c>
      <c r="J918" s="6">
        <v>2005</v>
      </c>
      <c r="K918" s="6">
        <v>2006</v>
      </c>
      <c r="L918" s="6">
        <v>2007</v>
      </c>
      <c r="M918" s="6">
        <v>2008</v>
      </c>
      <c r="N918" s="6">
        <v>2009</v>
      </c>
      <c r="O918" s="6">
        <v>2010</v>
      </c>
      <c r="P918" s="6">
        <v>2011</v>
      </c>
      <c r="Q918" s="6">
        <v>2012</v>
      </c>
      <c r="S918" s="8">
        <v>28</v>
      </c>
      <c r="T918" s="4">
        <v>2</v>
      </c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2:38" ht="15" customHeight="1">
      <c r="B919" s="11" t="s">
        <v>12</v>
      </c>
      <c r="C919" s="11"/>
      <c r="D919" s="11"/>
      <c r="E919" s="11"/>
      <c r="F919" s="11"/>
      <c r="G919" s="15">
        <v>17.122847011144884</v>
      </c>
      <c r="H919" s="15">
        <v>17.170263459335622</v>
      </c>
      <c r="I919" s="15">
        <v>17.265587968516837</v>
      </c>
      <c r="J919" s="15">
        <v>17.200832413364292</v>
      </c>
      <c r="K919" s="15">
        <v>17.193783320426682</v>
      </c>
      <c r="L919" s="15">
        <v>17.20982379438262</v>
      </c>
      <c r="M919" s="15">
        <v>17.19387814538677</v>
      </c>
      <c r="N919" s="15">
        <v>17.26372438364361</v>
      </c>
      <c r="O919" s="15">
        <v>17.349520664784574</v>
      </c>
      <c r="P919" s="15">
        <v>17.327845036319612</v>
      </c>
      <c r="Q919" s="15">
        <v>17</v>
      </c>
      <c r="R919" s="17"/>
      <c r="S919" s="8">
        <v>29</v>
      </c>
      <c r="T919" s="4">
        <v>3</v>
      </c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:38" ht="15" customHeight="1">
      <c r="A920" s="17"/>
      <c r="B920" s="11" t="s">
        <v>7</v>
      </c>
      <c r="C920" s="11"/>
      <c r="D920" s="11"/>
      <c r="E920" s="11"/>
      <c r="F920" s="11"/>
      <c r="G920" s="12">
        <v>171</v>
      </c>
      <c r="H920" s="12">
        <v>208</v>
      </c>
      <c r="I920" s="12">
        <v>223</v>
      </c>
      <c r="J920" s="12">
        <v>221</v>
      </c>
      <c r="K920" s="12">
        <v>227</v>
      </c>
      <c r="L920" s="12">
        <v>247</v>
      </c>
      <c r="M920" s="12">
        <v>265</v>
      </c>
      <c r="N920" s="12">
        <v>284</v>
      </c>
      <c r="O920" s="12">
        <v>271</v>
      </c>
      <c r="P920" s="12">
        <v>279</v>
      </c>
      <c r="Q920" s="12">
        <f>+Q916-Q921</f>
        <v>253</v>
      </c>
      <c r="R920" s="17"/>
      <c r="S920" s="8">
        <v>30</v>
      </c>
      <c r="T920" s="4">
        <v>4</v>
      </c>
      <c r="U920" s="5"/>
      <c r="V920" s="112">
        <f>+Q920/Q916</f>
        <v>0.9583333333333334</v>
      </c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:38" ht="15" customHeight="1">
      <c r="A921" s="17"/>
      <c r="B921" s="11" t="s">
        <v>8</v>
      </c>
      <c r="C921" s="11"/>
      <c r="D921" s="11"/>
      <c r="E921" s="11"/>
      <c r="F921" s="11"/>
      <c r="G921" s="12">
        <v>14</v>
      </c>
      <c r="H921" s="12">
        <v>16</v>
      </c>
      <c r="I921" s="12">
        <v>13</v>
      </c>
      <c r="J921" s="12">
        <v>16</v>
      </c>
      <c r="K921" s="12">
        <v>22</v>
      </c>
      <c r="L921" s="12">
        <v>20</v>
      </c>
      <c r="M921" s="12">
        <v>24</v>
      </c>
      <c r="N921" s="12">
        <v>17</v>
      </c>
      <c r="O921" s="12">
        <v>14</v>
      </c>
      <c r="P921" s="12">
        <v>16</v>
      </c>
      <c r="Q921" s="12">
        <v>11</v>
      </c>
      <c r="R921" s="17"/>
      <c r="S921" s="8">
        <v>31</v>
      </c>
      <c r="T921" s="4">
        <v>5</v>
      </c>
      <c r="U921" s="5"/>
      <c r="V921" s="113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:38" ht="15" customHeight="1">
      <c r="A922" s="17"/>
      <c r="B922" s="11" t="s">
        <v>9</v>
      </c>
      <c r="C922" s="11"/>
      <c r="D922" s="11"/>
      <c r="E922" s="11"/>
      <c r="F922" s="11"/>
      <c r="G922" s="12">
        <v>103</v>
      </c>
      <c r="H922" s="12">
        <v>137</v>
      </c>
      <c r="I922" s="12">
        <v>145</v>
      </c>
      <c r="J922" s="12">
        <v>133</v>
      </c>
      <c r="K922" s="12">
        <v>133</v>
      </c>
      <c r="L922" s="12">
        <v>135</v>
      </c>
      <c r="M922" s="12">
        <v>142</v>
      </c>
      <c r="N922" s="12">
        <v>128</v>
      </c>
      <c r="O922" s="12">
        <v>110</v>
      </c>
      <c r="P922" s="12">
        <v>116</v>
      </c>
      <c r="Q922" s="12">
        <f>+Q916-Q923</f>
        <v>107</v>
      </c>
      <c r="R922" s="17"/>
      <c r="S922" s="8">
        <v>32</v>
      </c>
      <c r="T922" s="4">
        <v>6</v>
      </c>
      <c r="U922" s="5"/>
      <c r="V922" s="113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:38" ht="15" customHeight="1">
      <c r="A923" s="17"/>
      <c r="B923" s="11" t="s">
        <v>10</v>
      </c>
      <c r="C923" s="11"/>
      <c r="D923" s="11"/>
      <c r="E923" s="11"/>
      <c r="F923" s="11"/>
      <c r="G923" s="12">
        <v>82</v>
      </c>
      <c r="H923" s="12">
        <v>87</v>
      </c>
      <c r="I923" s="12">
        <v>91</v>
      </c>
      <c r="J923" s="12">
        <v>104</v>
      </c>
      <c r="K923" s="12">
        <v>116</v>
      </c>
      <c r="L923" s="12">
        <v>132</v>
      </c>
      <c r="M923" s="12">
        <v>147</v>
      </c>
      <c r="N923" s="12">
        <v>173</v>
      </c>
      <c r="O923" s="12">
        <v>175</v>
      </c>
      <c r="P923" s="12">
        <v>179</v>
      </c>
      <c r="Q923" s="12">
        <v>157</v>
      </c>
      <c r="R923" s="17"/>
      <c r="S923" s="8">
        <v>33</v>
      </c>
      <c r="T923" s="4">
        <v>7</v>
      </c>
      <c r="U923" s="5"/>
      <c r="V923" s="112">
        <f>+Q923/Q916</f>
        <v>0.5946969696969697</v>
      </c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:38" ht="1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8">
        <v>34</v>
      </c>
      <c r="T924" s="4">
        <v>8</v>
      </c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:38" ht="15" customHeight="1">
      <c r="A925" s="17"/>
      <c r="B925" s="71" t="s">
        <v>122</v>
      </c>
      <c r="C925" s="17"/>
      <c r="D925" s="17"/>
      <c r="E925" s="17"/>
      <c r="F925" s="17"/>
      <c r="G925" s="6">
        <v>2002</v>
      </c>
      <c r="H925" s="6">
        <v>2003</v>
      </c>
      <c r="I925" s="6">
        <v>2004</v>
      </c>
      <c r="J925" s="6">
        <v>2005</v>
      </c>
      <c r="K925" s="6">
        <v>2006</v>
      </c>
      <c r="L925" s="6">
        <v>2007</v>
      </c>
      <c r="M925" s="6">
        <v>2008</v>
      </c>
      <c r="N925" s="6">
        <v>2009</v>
      </c>
      <c r="O925" s="6">
        <v>2010</v>
      </c>
      <c r="P925" s="6">
        <v>2011</v>
      </c>
      <c r="Q925" s="6">
        <v>2012</v>
      </c>
      <c r="R925" s="17"/>
      <c r="S925" s="8">
        <v>35</v>
      </c>
      <c r="T925" s="4">
        <v>9</v>
      </c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:38" ht="15" customHeight="1">
      <c r="A926" s="17"/>
      <c r="B926" s="11" t="s">
        <v>17</v>
      </c>
      <c r="C926" s="11"/>
      <c r="D926" s="11"/>
      <c r="E926" s="11"/>
      <c r="F926" s="11"/>
      <c r="G926" s="41">
        <v>52.8023598820059</v>
      </c>
      <c r="H926" s="41">
        <v>55.46038543897216</v>
      </c>
      <c r="I926" s="41">
        <v>48.16849816849817</v>
      </c>
      <c r="J926" s="41">
        <v>47.16417910447761</v>
      </c>
      <c r="K926" s="41">
        <v>54.074889867841414</v>
      </c>
      <c r="L926" s="41">
        <v>55.690298507462686</v>
      </c>
      <c r="M926" s="41">
        <v>53.83458646616541</v>
      </c>
      <c r="N926" s="41">
        <v>53.70370370370371</v>
      </c>
      <c r="O926" s="41">
        <v>54.69879518072289</v>
      </c>
      <c r="P926" s="41">
        <v>54.03348554033486</v>
      </c>
      <c r="Q926" s="41">
        <v>48.93</v>
      </c>
      <c r="S926" s="8">
        <v>36</v>
      </c>
      <c r="T926" s="4">
        <v>10</v>
      </c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:38" ht="15" customHeight="1">
      <c r="A927" s="17"/>
      <c r="B927" s="11" t="s">
        <v>18</v>
      </c>
      <c r="C927" s="11"/>
      <c r="D927" s="11"/>
      <c r="E927" s="11"/>
      <c r="F927" s="11"/>
      <c r="G927" s="41">
        <v>20.353982300884958</v>
      </c>
      <c r="H927" s="41">
        <v>18.41541755888651</v>
      </c>
      <c r="I927" s="41">
        <v>23.26007326007326</v>
      </c>
      <c r="J927" s="41">
        <v>26.71641791044776</v>
      </c>
      <c r="K927" s="41">
        <v>23.45814977973568</v>
      </c>
      <c r="L927" s="41">
        <v>21.455223880597014</v>
      </c>
      <c r="M927" s="41">
        <v>22.781954887218046</v>
      </c>
      <c r="N927" s="41">
        <v>22.59259259259259</v>
      </c>
      <c r="O927" s="41">
        <v>22.048192771084338</v>
      </c>
      <c r="P927" s="41">
        <v>23.28767123287671</v>
      </c>
      <c r="Q927" s="41">
        <v>25.89</v>
      </c>
      <c r="R927" s="17"/>
      <c r="S927" s="8">
        <v>37</v>
      </c>
      <c r="T927" s="4">
        <v>11</v>
      </c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:38" ht="15" customHeight="1">
      <c r="A928" s="17"/>
      <c r="B928" s="11" t="s">
        <v>19</v>
      </c>
      <c r="C928" s="11"/>
      <c r="D928" s="11"/>
      <c r="E928" s="11"/>
      <c r="F928" s="11"/>
      <c r="G928" s="41">
        <v>4.71976401179941</v>
      </c>
      <c r="H928" s="41">
        <v>3.640256959314775</v>
      </c>
      <c r="I928" s="41">
        <v>5.86080586080586</v>
      </c>
      <c r="J928" s="41">
        <v>4.626865671641791</v>
      </c>
      <c r="K928" s="41">
        <v>5.286343612334802</v>
      </c>
      <c r="L928" s="41">
        <v>5.223880597014925</v>
      </c>
      <c r="M928" s="41">
        <v>6.315789473684211</v>
      </c>
      <c r="N928" s="41">
        <v>4.907407407407407</v>
      </c>
      <c r="O928" s="41">
        <v>5.421686746987952</v>
      </c>
      <c r="P928" s="41">
        <v>6.2404870624048705</v>
      </c>
      <c r="Q928" s="41">
        <v>4.75</v>
      </c>
      <c r="R928" s="17"/>
      <c r="S928" s="8">
        <v>38</v>
      </c>
      <c r="T928" s="4">
        <v>12</v>
      </c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:38" ht="15" customHeight="1">
      <c r="A929" s="17"/>
      <c r="B929" s="11" t="s">
        <v>31</v>
      </c>
      <c r="C929" s="11"/>
      <c r="D929" s="11"/>
      <c r="E929" s="11"/>
      <c r="F929" s="11"/>
      <c r="G929" s="41">
        <v>5.3097345132743365</v>
      </c>
      <c r="H929" s="41">
        <v>6.638115631691649</v>
      </c>
      <c r="I929" s="41">
        <v>6.043956043956044</v>
      </c>
      <c r="J929" s="41">
        <v>7.313432835820896</v>
      </c>
      <c r="K929" s="41">
        <v>7.268722466960352</v>
      </c>
      <c r="L929" s="41">
        <v>6.6231343283582085</v>
      </c>
      <c r="M929" s="41">
        <v>6.992481203007518</v>
      </c>
      <c r="N929" s="41">
        <v>7.777777777777778</v>
      </c>
      <c r="O929" s="41">
        <v>7.83132530120482</v>
      </c>
      <c r="P929" s="41">
        <v>5.93607305936073</v>
      </c>
      <c r="Q929" s="41">
        <v>4.04</v>
      </c>
      <c r="R929" s="17"/>
      <c r="S929" s="8">
        <v>39</v>
      </c>
      <c r="T929" s="4">
        <v>13</v>
      </c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:38" ht="15" customHeight="1">
      <c r="A930" s="17"/>
      <c r="B930" s="11" t="s">
        <v>33</v>
      </c>
      <c r="C930" s="11"/>
      <c r="D930" s="11"/>
      <c r="E930" s="11"/>
      <c r="F930" s="11"/>
      <c r="G930" s="41">
        <v>2.359882005899705</v>
      </c>
      <c r="H930" s="41">
        <v>1.9271948608137044</v>
      </c>
      <c r="I930" s="41">
        <v>1.6483516483516485</v>
      </c>
      <c r="J930" s="41">
        <v>1.6417910447761193</v>
      </c>
      <c r="K930" s="41">
        <v>1.3215859030837005</v>
      </c>
      <c r="L930" s="41">
        <v>1.3992537313432836</v>
      </c>
      <c r="M930" s="41">
        <v>2.1052631578947367</v>
      </c>
      <c r="N930" s="41">
        <v>2.5</v>
      </c>
      <c r="O930" s="41">
        <v>3.614457831325301</v>
      </c>
      <c r="P930" s="41">
        <v>3.50076103500761</v>
      </c>
      <c r="Q930" s="41">
        <v>6.65</v>
      </c>
      <c r="R930" s="17"/>
      <c r="S930" s="8">
        <v>40</v>
      </c>
      <c r="T930" s="4">
        <v>14</v>
      </c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:38" ht="15" customHeight="1">
      <c r="A931" s="17"/>
      <c r="R931" s="17"/>
      <c r="S931" s="8">
        <v>41</v>
      </c>
      <c r="T931" s="4">
        <v>15</v>
      </c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:38" ht="15" customHeight="1">
      <c r="A932" s="17"/>
      <c r="R932" s="17"/>
      <c r="S932" s="8">
        <v>42</v>
      </c>
      <c r="T932" s="4">
        <v>16</v>
      </c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:38" ht="15" customHeight="1">
      <c r="A933" s="17"/>
      <c r="R933" s="17"/>
      <c r="S933" s="8">
        <v>43</v>
      </c>
      <c r="T933" s="4">
        <v>17</v>
      </c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:38" ht="15" customHeight="1">
      <c r="A934" s="17"/>
      <c r="R934" s="17"/>
      <c r="S934" s="8">
        <v>44</v>
      </c>
      <c r="T934" s="4">
        <v>18</v>
      </c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:38" ht="15" customHeight="1">
      <c r="A935" s="17"/>
      <c r="R935" s="17"/>
      <c r="S935" s="8">
        <v>45</v>
      </c>
      <c r="T935" s="4">
        <v>19</v>
      </c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:38" ht="15" customHeight="1">
      <c r="A936" s="17"/>
      <c r="R936" s="17"/>
      <c r="S936" s="8">
        <v>46</v>
      </c>
      <c r="T936" s="4">
        <v>20</v>
      </c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:38" ht="1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57"/>
      <c r="P937" s="17"/>
      <c r="Q937" s="42"/>
      <c r="R937" s="17"/>
      <c r="S937" s="8">
        <v>47</v>
      </c>
      <c r="T937" s="4">
        <v>21</v>
      </c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:20" ht="1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57"/>
      <c r="P938" s="17"/>
      <c r="Q938" s="17"/>
      <c r="R938" s="17"/>
      <c r="S938" s="8">
        <v>48</v>
      </c>
      <c r="T938" s="4">
        <v>22</v>
      </c>
    </row>
    <row r="939" spans="1:20" ht="1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57"/>
      <c r="P939" s="17"/>
      <c r="Q939" s="42"/>
      <c r="R939" s="17"/>
      <c r="S939" s="8">
        <v>49</v>
      </c>
      <c r="T939" s="4">
        <v>23</v>
      </c>
    </row>
    <row r="940" spans="1:20" ht="1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57"/>
      <c r="P940" s="17"/>
      <c r="Q940" s="17"/>
      <c r="R940" s="17"/>
      <c r="S940" s="8">
        <v>50</v>
      </c>
      <c r="T940" s="4">
        <v>24</v>
      </c>
    </row>
    <row r="941" spans="19:20" ht="15" customHeight="1">
      <c r="S941" s="8">
        <v>51</v>
      </c>
      <c r="T941" s="4">
        <v>25</v>
      </c>
    </row>
    <row r="942" spans="1:19" ht="21.75" customHeight="1">
      <c r="A942" s="117">
        <f>+A887+1</f>
        <v>17</v>
      </c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9">
        <v>0</v>
      </c>
    </row>
    <row r="943" spans="1:19" ht="21.75" customHeight="1">
      <c r="A943" s="117"/>
      <c r="B943" s="117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0">
        <v>0</v>
      </c>
    </row>
    <row r="944" spans="1:19" ht="12" customHeight="1">
      <c r="A944" s="116" t="s">
        <v>11</v>
      </c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0">
        <v>0</v>
      </c>
    </row>
    <row r="945" spans="18:19" ht="15" customHeight="1">
      <c r="R945" s="16"/>
      <c r="S945" s="8"/>
    </row>
    <row r="946" spans="2:19" ht="19.5" customHeight="1">
      <c r="B946" s="18" t="s">
        <v>74</v>
      </c>
      <c r="F946" s="1"/>
      <c r="R946" s="16"/>
      <c r="S946" s="8">
        <v>1</v>
      </c>
    </row>
    <row r="947" spans="18:19" ht="15" customHeight="1">
      <c r="R947" s="16"/>
      <c r="S947" s="8">
        <v>2</v>
      </c>
    </row>
    <row r="948" spans="18:19" ht="15" customHeight="1">
      <c r="R948" s="16"/>
      <c r="S948" s="8">
        <v>3</v>
      </c>
    </row>
    <row r="949" spans="18:19" ht="15" customHeight="1">
      <c r="R949" s="16"/>
      <c r="S949" s="8">
        <v>4</v>
      </c>
    </row>
    <row r="950" spans="18:20" ht="15" customHeight="1">
      <c r="R950" s="16"/>
      <c r="S950" s="8">
        <v>5</v>
      </c>
      <c r="T950" s="5"/>
    </row>
    <row r="951" spans="6:19" ht="15" customHeight="1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6"/>
      <c r="S951" s="8">
        <v>6</v>
      </c>
    </row>
    <row r="952" spans="2:20" s="5" customFormat="1" ht="15" customHeight="1">
      <c r="B952" s="70" t="s">
        <v>20</v>
      </c>
      <c r="O952" s="3"/>
      <c r="R952" s="16"/>
      <c r="S952" s="8">
        <v>7</v>
      </c>
      <c r="T952" s="1"/>
    </row>
    <row r="953" spans="7:19" ht="15" customHeight="1"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6"/>
      <c r="S953" s="8">
        <v>8</v>
      </c>
    </row>
    <row r="954" spans="6:19" ht="15" customHeight="1">
      <c r="F954" s="1"/>
      <c r="G954" s="6">
        <v>2002</v>
      </c>
      <c r="H954" s="6">
        <v>2003</v>
      </c>
      <c r="I954" s="6">
        <v>2004</v>
      </c>
      <c r="J954" s="6">
        <v>2005</v>
      </c>
      <c r="K954" s="6">
        <v>2006</v>
      </c>
      <c r="L954" s="6">
        <v>2007</v>
      </c>
      <c r="M954" s="6">
        <v>2008</v>
      </c>
      <c r="N954" s="6">
        <v>2009</v>
      </c>
      <c r="O954" s="6">
        <v>2010</v>
      </c>
      <c r="P954" s="6">
        <v>2011</v>
      </c>
      <c r="Q954" s="6">
        <v>2012</v>
      </c>
      <c r="R954" s="16"/>
      <c r="S954" s="8">
        <v>9</v>
      </c>
    </row>
    <row r="955" spans="2:19" ht="15" customHeight="1">
      <c r="B955" s="11" t="s">
        <v>76</v>
      </c>
      <c r="C955" s="11"/>
      <c r="D955" s="11"/>
      <c r="E955" s="11"/>
      <c r="F955" s="11"/>
      <c r="G955" s="12">
        <v>258</v>
      </c>
      <c r="H955" s="12">
        <v>335</v>
      </c>
      <c r="I955" s="12">
        <v>363</v>
      </c>
      <c r="J955" s="12">
        <v>421</v>
      </c>
      <c r="K955" s="12">
        <v>437</v>
      </c>
      <c r="L955" s="12">
        <v>431</v>
      </c>
      <c r="M955" s="12">
        <v>419</v>
      </c>
      <c r="N955" s="12">
        <v>433</v>
      </c>
      <c r="O955" s="12">
        <v>441</v>
      </c>
      <c r="P955" s="12">
        <v>451</v>
      </c>
      <c r="Q955" s="12">
        <v>405</v>
      </c>
      <c r="R955" s="16"/>
      <c r="S955" s="8">
        <v>10</v>
      </c>
    </row>
    <row r="956" spans="2:19" ht="15" customHeight="1">
      <c r="B956" s="11" t="s">
        <v>77</v>
      </c>
      <c r="C956" s="11"/>
      <c r="D956" s="11"/>
      <c r="E956" s="11"/>
      <c r="F956" s="11"/>
      <c r="G956" s="12">
        <v>372</v>
      </c>
      <c r="H956" s="12">
        <v>359</v>
      </c>
      <c r="I956" s="12">
        <v>307</v>
      </c>
      <c r="J956" s="12">
        <v>347</v>
      </c>
      <c r="K956" s="12">
        <v>287</v>
      </c>
      <c r="L956" s="12">
        <v>282</v>
      </c>
      <c r="M956" s="12">
        <v>316</v>
      </c>
      <c r="N956" s="12">
        <v>323</v>
      </c>
      <c r="O956" s="12">
        <v>283</v>
      </c>
      <c r="P956" s="12">
        <v>276</v>
      </c>
      <c r="Q956" s="12">
        <v>294</v>
      </c>
      <c r="R956" s="16"/>
      <c r="S956" s="8">
        <v>11</v>
      </c>
    </row>
    <row r="957" spans="2:19" ht="15" customHeight="1">
      <c r="B957" s="11" t="s">
        <v>78</v>
      </c>
      <c r="C957" s="11"/>
      <c r="D957" s="11"/>
      <c r="E957" s="11"/>
      <c r="F957" s="11"/>
      <c r="G957" s="12">
        <v>15</v>
      </c>
      <c r="H957" s="12">
        <v>25</v>
      </c>
      <c r="I957" s="12">
        <v>36</v>
      </c>
      <c r="J957" s="12">
        <v>44</v>
      </c>
      <c r="K957" s="12">
        <v>48</v>
      </c>
      <c r="L957" s="12">
        <v>47</v>
      </c>
      <c r="M957" s="12">
        <v>63</v>
      </c>
      <c r="N957" s="12">
        <v>44</v>
      </c>
      <c r="O957" s="12">
        <v>44</v>
      </c>
      <c r="P957" s="12">
        <v>50</v>
      </c>
      <c r="Q957" s="12">
        <v>22</v>
      </c>
      <c r="R957" s="16"/>
      <c r="S957" s="8">
        <v>12</v>
      </c>
    </row>
    <row r="958" spans="2:19" ht="15" customHeight="1">
      <c r="B958" s="11" t="s">
        <v>79</v>
      </c>
      <c r="C958" s="11"/>
      <c r="D958" s="11"/>
      <c r="E958" s="11"/>
      <c r="F958" s="11"/>
      <c r="G958" s="12">
        <v>5</v>
      </c>
      <c r="H958" s="12">
        <v>7</v>
      </c>
      <c r="I958" s="12">
        <v>3</v>
      </c>
      <c r="J958" s="12">
        <v>4</v>
      </c>
      <c r="K958" s="12">
        <v>15</v>
      </c>
      <c r="L958" s="12">
        <v>20</v>
      </c>
      <c r="M958" s="12">
        <v>20</v>
      </c>
      <c r="N958" s="12">
        <v>29</v>
      </c>
      <c r="O958" s="12">
        <v>32</v>
      </c>
      <c r="P958" s="12">
        <v>36</v>
      </c>
      <c r="Q958" s="12">
        <v>30</v>
      </c>
      <c r="R958" s="16"/>
      <c r="S958" s="8">
        <v>13</v>
      </c>
    </row>
    <row r="959" spans="2:19" ht="15" customHeight="1">
      <c r="B959" s="11" t="s">
        <v>100</v>
      </c>
      <c r="C959" s="11"/>
      <c r="D959" s="11"/>
      <c r="E959" s="11"/>
      <c r="F959" s="11"/>
      <c r="G959" s="12">
        <v>522</v>
      </c>
      <c r="H959" s="12">
        <v>583</v>
      </c>
      <c r="I959" s="12">
        <v>559</v>
      </c>
      <c r="J959" s="12">
        <v>616</v>
      </c>
      <c r="K959" s="12">
        <v>590</v>
      </c>
      <c r="L959" s="12">
        <v>593</v>
      </c>
      <c r="M959" s="12">
        <v>642</v>
      </c>
      <c r="N959" s="12">
        <v>630</v>
      </c>
      <c r="O959" s="12">
        <v>614</v>
      </c>
      <c r="P959" s="12">
        <v>586</v>
      </c>
      <c r="Q959" s="12">
        <v>582</v>
      </c>
      <c r="R959" s="16"/>
      <c r="S959" s="8">
        <v>14</v>
      </c>
    </row>
    <row r="960" spans="2:19" ht="15" customHeight="1">
      <c r="B960" s="50" t="s">
        <v>101</v>
      </c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6"/>
      <c r="S960" s="8">
        <v>15</v>
      </c>
    </row>
    <row r="961" spans="6:19" ht="15" customHeight="1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6"/>
      <c r="S961" s="8">
        <v>16</v>
      </c>
    </row>
    <row r="962" spans="2:19" ht="15" customHeight="1">
      <c r="B962" s="70" t="s">
        <v>73</v>
      </c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6"/>
      <c r="S962" s="8">
        <v>17</v>
      </c>
    </row>
    <row r="963" spans="6:19" ht="15" customHeight="1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6"/>
      <c r="S963" s="8">
        <v>18</v>
      </c>
    </row>
    <row r="964" spans="6:19" ht="15" customHeight="1">
      <c r="F964" s="1"/>
      <c r="G964" s="6">
        <v>2002</v>
      </c>
      <c r="H964" s="6">
        <v>2003</v>
      </c>
      <c r="I964" s="6">
        <v>2004</v>
      </c>
      <c r="J964" s="6">
        <v>2005</v>
      </c>
      <c r="K964" s="6">
        <v>2006</v>
      </c>
      <c r="L964" s="6">
        <v>2007</v>
      </c>
      <c r="M964" s="6">
        <v>2008</v>
      </c>
      <c r="N964" s="6">
        <v>2009</v>
      </c>
      <c r="O964" s="6">
        <v>2010</v>
      </c>
      <c r="P964" s="6">
        <v>2011</v>
      </c>
      <c r="Q964" s="6">
        <v>2012</v>
      </c>
      <c r="R964" s="16"/>
      <c r="S964" s="8">
        <v>19</v>
      </c>
    </row>
    <row r="965" spans="2:19" ht="15" customHeight="1">
      <c r="B965" s="11" t="s">
        <v>76</v>
      </c>
      <c r="C965" s="11"/>
      <c r="D965" s="11"/>
      <c r="E965" s="11"/>
      <c r="F965" s="11"/>
      <c r="G965" s="12">
        <v>384</v>
      </c>
      <c r="H965" s="12">
        <v>525</v>
      </c>
      <c r="I965" s="12">
        <v>555</v>
      </c>
      <c r="J965" s="12">
        <v>601</v>
      </c>
      <c r="K965" s="12">
        <v>623</v>
      </c>
      <c r="L965" s="12">
        <v>596</v>
      </c>
      <c r="M965" s="12">
        <v>536</v>
      </c>
      <c r="N965" s="12">
        <v>549</v>
      </c>
      <c r="O965" s="12">
        <v>564</v>
      </c>
      <c r="P965" s="12">
        <v>568</v>
      </c>
      <c r="Q965" s="12">
        <v>505</v>
      </c>
      <c r="R965" s="16"/>
      <c r="S965" s="8">
        <v>20</v>
      </c>
    </row>
    <row r="966" spans="2:19" ht="15" customHeight="1">
      <c r="B966" s="11" t="s">
        <v>77</v>
      </c>
      <c r="C966" s="11"/>
      <c r="D966" s="11"/>
      <c r="E966" s="11"/>
      <c r="F966" s="11"/>
      <c r="G966" s="12">
        <v>482</v>
      </c>
      <c r="H966" s="12">
        <v>418</v>
      </c>
      <c r="I966" s="12">
        <v>332</v>
      </c>
      <c r="J966" s="12">
        <v>376</v>
      </c>
      <c r="K966" s="12">
        <v>309</v>
      </c>
      <c r="L966" s="12">
        <v>304</v>
      </c>
      <c r="M966" s="12">
        <v>332</v>
      </c>
      <c r="N966" s="12">
        <v>343</v>
      </c>
      <c r="O966" s="12">
        <v>303</v>
      </c>
      <c r="P966" s="12">
        <v>286</v>
      </c>
      <c r="Q966" s="12">
        <v>309</v>
      </c>
      <c r="R966" s="16"/>
      <c r="S966" s="8">
        <v>21</v>
      </c>
    </row>
    <row r="967" spans="2:19" ht="15" customHeight="1">
      <c r="B967" s="11" t="s">
        <v>78</v>
      </c>
      <c r="C967" s="11"/>
      <c r="D967" s="11"/>
      <c r="E967" s="11"/>
      <c r="F967" s="11"/>
      <c r="G967" s="12">
        <v>17</v>
      </c>
      <c r="H967" s="12">
        <v>29</v>
      </c>
      <c r="I967" s="12">
        <v>49</v>
      </c>
      <c r="J967" s="12">
        <v>55</v>
      </c>
      <c r="K967" s="12">
        <v>59</v>
      </c>
      <c r="L967" s="12">
        <v>52</v>
      </c>
      <c r="M967" s="12">
        <v>64</v>
      </c>
      <c r="N967" s="12">
        <v>48</v>
      </c>
      <c r="O967" s="12">
        <v>46</v>
      </c>
      <c r="P967" s="12">
        <v>53</v>
      </c>
      <c r="Q967" s="12">
        <v>24</v>
      </c>
      <c r="R967" s="16"/>
      <c r="S967" s="8">
        <v>22</v>
      </c>
    </row>
    <row r="968" spans="2:19" ht="15" customHeight="1">
      <c r="B968" s="11" t="s">
        <v>79</v>
      </c>
      <c r="C968" s="11"/>
      <c r="D968" s="11"/>
      <c r="E968" s="11"/>
      <c r="F968" s="11"/>
      <c r="G968" s="12">
        <v>6</v>
      </c>
      <c r="H968" s="12">
        <v>7</v>
      </c>
      <c r="I968" s="12">
        <v>4</v>
      </c>
      <c r="J968" s="12">
        <v>4</v>
      </c>
      <c r="K968" s="12">
        <v>15</v>
      </c>
      <c r="L968" s="12">
        <v>20</v>
      </c>
      <c r="M968" s="12">
        <v>25</v>
      </c>
      <c r="N968" s="12">
        <v>32</v>
      </c>
      <c r="O968" s="12">
        <v>34</v>
      </c>
      <c r="P968" s="12">
        <v>43</v>
      </c>
      <c r="Q968" s="12">
        <v>36</v>
      </c>
      <c r="R968" s="16"/>
      <c r="S968" s="8">
        <v>23</v>
      </c>
    </row>
    <row r="969" spans="2:19" ht="15" customHeight="1">
      <c r="B969" s="11" t="s">
        <v>80</v>
      </c>
      <c r="C969" s="11"/>
      <c r="D969" s="11"/>
      <c r="E969" s="11"/>
      <c r="F969" s="11"/>
      <c r="G969" s="12">
        <v>889</v>
      </c>
      <c r="H969" s="12">
        <v>979</v>
      </c>
      <c r="I969" s="12">
        <v>940</v>
      </c>
      <c r="J969" s="12">
        <v>1036</v>
      </c>
      <c r="K969" s="12">
        <v>1006</v>
      </c>
      <c r="L969" s="12">
        <v>972</v>
      </c>
      <c r="M969" s="12">
        <v>957</v>
      </c>
      <c r="N969" s="12">
        <v>972</v>
      </c>
      <c r="O969" s="12">
        <v>947</v>
      </c>
      <c r="P969" s="12">
        <v>950</v>
      </c>
      <c r="Q969" s="12">
        <v>874</v>
      </c>
      <c r="R969" s="16"/>
      <c r="S969" s="8">
        <v>24</v>
      </c>
    </row>
    <row r="970" spans="6:19" ht="15" customHeight="1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S970" s="8">
        <v>25</v>
      </c>
    </row>
    <row r="971" spans="18:19" ht="15" customHeight="1">
      <c r="R971" s="16"/>
      <c r="S971" s="8">
        <v>26</v>
      </c>
    </row>
    <row r="972" spans="18:20" ht="15" customHeight="1">
      <c r="R972" s="16"/>
      <c r="S972" s="8">
        <v>27</v>
      </c>
      <c r="T972" s="4">
        <v>1</v>
      </c>
    </row>
    <row r="973" spans="18:20" ht="15" customHeight="1">
      <c r="R973" s="16"/>
      <c r="S973" s="8">
        <v>28</v>
      </c>
      <c r="T973" s="4">
        <v>2</v>
      </c>
    </row>
    <row r="974" spans="18:20" ht="15" customHeight="1">
      <c r="R974" s="17"/>
      <c r="S974" s="8">
        <v>29</v>
      </c>
      <c r="T974" s="4">
        <v>3</v>
      </c>
    </row>
    <row r="975" spans="1:20" ht="15" customHeight="1">
      <c r="A975" s="17"/>
      <c r="R975" s="17"/>
      <c r="S975" s="8">
        <v>30</v>
      </c>
      <c r="T975" s="4">
        <v>4</v>
      </c>
    </row>
    <row r="976" spans="1:20" ht="15" customHeight="1">
      <c r="A976" s="17"/>
      <c r="R976" s="17"/>
      <c r="S976" s="8">
        <v>31</v>
      </c>
      <c r="T976" s="4">
        <v>5</v>
      </c>
    </row>
    <row r="977" spans="1:20" ht="15" customHeight="1">
      <c r="A977" s="17"/>
      <c r="R977" s="17"/>
      <c r="S977" s="8">
        <v>32</v>
      </c>
      <c r="T977" s="4">
        <v>6</v>
      </c>
    </row>
    <row r="978" spans="1:20" ht="15" customHeight="1">
      <c r="A978" s="17"/>
      <c r="R978" s="17"/>
      <c r="S978" s="8">
        <v>33</v>
      </c>
      <c r="T978" s="4">
        <v>7</v>
      </c>
    </row>
    <row r="979" spans="1:20" ht="15" customHeight="1">
      <c r="A979" s="17"/>
      <c r="R979" s="17"/>
      <c r="S979" s="8">
        <v>34</v>
      </c>
      <c r="T979" s="4">
        <v>8</v>
      </c>
    </row>
    <row r="980" spans="1:20" ht="15" customHeight="1">
      <c r="A980" s="17"/>
      <c r="R980" s="17"/>
      <c r="S980" s="8">
        <v>35</v>
      </c>
      <c r="T980" s="4">
        <v>9</v>
      </c>
    </row>
    <row r="981" spans="1:20" ht="15" customHeight="1">
      <c r="A981" s="17"/>
      <c r="R981" s="17"/>
      <c r="S981" s="8">
        <v>36</v>
      </c>
      <c r="T981" s="4">
        <v>10</v>
      </c>
    </row>
    <row r="982" spans="1:20" ht="15" customHeight="1">
      <c r="A982" s="17"/>
      <c r="R982" s="17"/>
      <c r="S982" s="8">
        <v>37</v>
      </c>
      <c r="T982" s="4">
        <v>11</v>
      </c>
    </row>
    <row r="983" spans="1:20" ht="15" customHeight="1">
      <c r="A983" s="17"/>
      <c r="R983" s="17"/>
      <c r="S983" s="8">
        <v>38</v>
      </c>
      <c r="T983" s="4">
        <v>12</v>
      </c>
    </row>
    <row r="984" spans="1:20" ht="15" customHeight="1">
      <c r="A984" s="17"/>
      <c r="F984" s="1"/>
      <c r="G984" s="1"/>
      <c r="H984" s="1"/>
      <c r="I984" s="1"/>
      <c r="J984" s="1"/>
      <c r="K984" s="1"/>
      <c r="L984" s="1"/>
      <c r="M984" s="1"/>
      <c r="N984" s="1"/>
      <c r="O984" s="56"/>
      <c r="P984" s="1"/>
      <c r="Q984" s="1"/>
      <c r="R984" s="17"/>
      <c r="S984" s="8">
        <v>39</v>
      </c>
      <c r="T984" s="4">
        <v>13</v>
      </c>
    </row>
    <row r="985" spans="1:20" ht="15" customHeight="1">
      <c r="A985" s="17"/>
      <c r="F985" s="1"/>
      <c r="G985" s="1"/>
      <c r="H985" s="1"/>
      <c r="I985" s="1"/>
      <c r="J985" s="1"/>
      <c r="K985" s="1"/>
      <c r="L985" s="1"/>
      <c r="M985" s="1"/>
      <c r="N985" s="1"/>
      <c r="O985" s="56"/>
      <c r="P985" s="1"/>
      <c r="Q985" s="1"/>
      <c r="R985" s="17"/>
      <c r="S985" s="8">
        <v>40</v>
      </c>
      <c r="T985" s="4">
        <v>14</v>
      </c>
    </row>
    <row r="986" spans="1:20" ht="15" customHeight="1">
      <c r="A986" s="17"/>
      <c r="R986" s="17"/>
      <c r="S986" s="8">
        <v>41</v>
      </c>
      <c r="T986" s="4">
        <v>15</v>
      </c>
    </row>
    <row r="987" spans="1:20" ht="15" customHeight="1">
      <c r="A987" s="17"/>
      <c r="R987" s="17"/>
      <c r="S987" s="8">
        <v>42</v>
      </c>
      <c r="T987" s="4">
        <v>16</v>
      </c>
    </row>
    <row r="988" spans="1:20" ht="15" customHeight="1">
      <c r="A988" s="17"/>
      <c r="R988" s="17"/>
      <c r="S988" s="8">
        <v>43</v>
      </c>
      <c r="T988" s="4">
        <v>17</v>
      </c>
    </row>
    <row r="989" spans="1:20" ht="15" customHeight="1">
      <c r="A989" s="17"/>
      <c r="R989" s="17"/>
      <c r="S989" s="8">
        <v>44</v>
      </c>
      <c r="T989" s="4">
        <v>18</v>
      </c>
    </row>
    <row r="990" spans="1:20" ht="15" customHeight="1">
      <c r="A990" s="17"/>
      <c r="R990" s="17"/>
      <c r="S990" s="8">
        <v>45</v>
      </c>
      <c r="T990" s="4">
        <v>19</v>
      </c>
    </row>
    <row r="991" spans="1:20" ht="1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57"/>
      <c r="P991" s="17"/>
      <c r="Q991" s="17"/>
      <c r="R991" s="17"/>
      <c r="S991" s="8">
        <v>46</v>
      </c>
      <c r="T991" s="4">
        <v>20</v>
      </c>
    </row>
    <row r="992" spans="1:20" ht="1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57"/>
      <c r="P992" s="17"/>
      <c r="Q992" s="17"/>
      <c r="R992" s="17"/>
      <c r="S992" s="8">
        <v>47</v>
      </c>
      <c r="T992" s="4">
        <v>21</v>
      </c>
    </row>
    <row r="993" spans="1:20" ht="1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57"/>
      <c r="P993" s="17"/>
      <c r="Q993" s="17"/>
      <c r="R993" s="17"/>
      <c r="S993" s="8">
        <v>48</v>
      </c>
      <c r="T993" s="4">
        <v>22</v>
      </c>
    </row>
    <row r="994" spans="1:20" ht="1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57"/>
      <c r="P994" s="17"/>
      <c r="Q994" s="17"/>
      <c r="R994" s="17"/>
      <c r="S994" s="8">
        <v>49</v>
      </c>
      <c r="T994" s="4">
        <v>23</v>
      </c>
    </row>
    <row r="995" spans="1:20" ht="1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57"/>
      <c r="P995" s="17"/>
      <c r="Q995" s="17"/>
      <c r="R995" s="17"/>
      <c r="S995" s="8">
        <v>50</v>
      </c>
      <c r="T995" s="4">
        <v>24</v>
      </c>
    </row>
    <row r="996" spans="19:20" ht="15" customHeight="1">
      <c r="S996" s="8">
        <v>51</v>
      </c>
      <c r="T996" s="4">
        <v>25</v>
      </c>
    </row>
    <row r="999" spans="2:7" ht="15" customHeight="1">
      <c r="B999" s="3"/>
      <c r="C999" s="3"/>
      <c r="D999" s="3"/>
      <c r="E999" s="3"/>
      <c r="F999" s="3"/>
      <c r="G999" s="3"/>
    </row>
    <row r="1000" spans="2:7" ht="15" customHeight="1">
      <c r="B1000" s="3"/>
      <c r="C1000" s="3"/>
      <c r="D1000" s="3"/>
      <c r="E1000" s="3"/>
      <c r="F1000" s="3"/>
      <c r="G1000" s="3"/>
    </row>
    <row r="1001" spans="2:7" ht="15" customHeight="1">
      <c r="B1001" s="3"/>
      <c r="C1001" s="3"/>
      <c r="D1001" s="3"/>
      <c r="E1001" s="3"/>
      <c r="F1001" s="3"/>
      <c r="G1001" s="3"/>
    </row>
    <row r="1002" spans="2:7" ht="15" customHeight="1">
      <c r="B1002" s="3"/>
      <c r="C1002" s="3"/>
      <c r="D1002" s="3"/>
      <c r="E1002" s="3"/>
      <c r="F1002" s="3"/>
      <c r="G1002" s="3"/>
    </row>
    <row r="1003" spans="2:7" ht="15" customHeight="1">
      <c r="B1003" s="3"/>
      <c r="C1003" s="3"/>
      <c r="D1003" s="3"/>
      <c r="E1003" s="3"/>
      <c r="F1003" s="3"/>
      <c r="G1003" s="3"/>
    </row>
  </sheetData>
  <sheetProtection/>
  <mergeCells count="35">
    <mergeCell ref="A942:R943"/>
    <mergeCell ref="A944:R944"/>
    <mergeCell ref="A168:R169"/>
    <mergeCell ref="A170:R170"/>
    <mergeCell ref="A612:R613"/>
    <mergeCell ref="A282:R282"/>
    <mergeCell ref="A336:R337"/>
    <mergeCell ref="A338:R338"/>
    <mergeCell ref="A447:R448"/>
    <mergeCell ref="A226:R226"/>
    <mergeCell ref="A557:R558"/>
    <mergeCell ref="A449:R449"/>
    <mergeCell ref="A724:R724"/>
    <mergeCell ref="A392:R393"/>
    <mergeCell ref="A722:R723"/>
    <mergeCell ref="A559:R559"/>
    <mergeCell ref="A504:R504"/>
    <mergeCell ref="A669:R669"/>
    <mergeCell ref="A502:R503"/>
    <mergeCell ref="A394:R394"/>
    <mergeCell ref="A667:R668"/>
    <mergeCell ref="A889:R889"/>
    <mergeCell ref="A614:R614"/>
    <mergeCell ref="A777:R778"/>
    <mergeCell ref="A887:R888"/>
    <mergeCell ref="A832:R833"/>
    <mergeCell ref="A834:R834"/>
    <mergeCell ref="A779:R779"/>
    <mergeCell ref="A28:B31"/>
    <mergeCell ref="A59:R59"/>
    <mergeCell ref="A57:R58"/>
    <mergeCell ref="A280:R281"/>
    <mergeCell ref="A112:R113"/>
    <mergeCell ref="A114:R114"/>
    <mergeCell ref="A224:R225"/>
  </mergeCells>
  <printOptions horizontalCentered="1" verticalCentered="1"/>
  <pageMargins left="0.75" right="0.75" top="0.3937007874015748" bottom="0.4724409448818898" header="0" footer="0"/>
  <pageSetup horizontalDpi="600" verticalDpi="600" orientation="portrait" paperSize="9" r:id="rId2"/>
  <rowBreaks count="18" manualBreakCount="18">
    <brk id="56" max="17" man="1"/>
    <brk id="111" max="17" man="1"/>
    <brk id="167" max="17" man="1"/>
    <brk id="223" max="17" man="1"/>
    <brk id="279" max="17" man="1"/>
    <brk id="335" max="17" man="1"/>
    <brk id="391" max="17" man="1"/>
    <brk id="446" max="17" man="1"/>
    <brk id="501" max="17" man="1"/>
    <brk id="556" max="17" man="1"/>
    <brk id="611" max="17" man="1"/>
    <brk id="666" max="17" man="1"/>
    <brk id="721" max="17" man="1"/>
    <brk id="776" max="17" man="1"/>
    <brk id="831" max="17" man="1"/>
    <brk id="886" max="17" man="1"/>
    <brk id="941" max="17" man="1"/>
    <brk id="99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Justícia</dc:creator>
  <cp:keywords/>
  <dc:description/>
  <cp:lastModifiedBy>Departament de Justícia</cp:lastModifiedBy>
  <cp:lastPrinted>2013-01-25T08:11:42Z</cp:lastPrinted>
  <dcterms:created xsi:type="dcterms:W3CDTF">2012-02-06T08:04:34Z</dcterms:created>
  <dcterms:modified xsi:type="dcterms:W3CDTF">2013-06-05T11:13:53Z</dcterms:modified>
  <cp:category/>
  <cp:version/>
  <cp:contentType/>
  <cp:contentStatus/>
</cp:coreProperties>
</file>